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" sheetId="1" state="visible" r:id="rId1"/>
    <sheet xmlns:r="http://schemas.openxmlformats.org/officeDocument/2006/relationships" name="Balkenplanning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cties" sheetId="4" state="visible" r:id="rId4"/>
  </sheets>
  <definedNames>
    <definedName name="_xlnm._FilterDatabase" localSheetId="0" hidden="1">'Planning'!$A$2:$Q$12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JJJJ"/>
    <numFmt numFmtId="165" formatCode="&quot;€&quot; #.##0,0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i val="1"/>
      <color rgb="006B7280"/>
      <sz val="8"/>
    </font>
    <font>
      <name val="Calibri"/>
      <b val="1"/>
      <color rgb="001E293B"/>
      <sz val="10"/>
    </font>
    <font>
      <name val="Calibri"/>
      <b val="1"/>
      <color rgb="000F766E"/>
      <sz val="14"/>
    </font>
  </fonts>
  <fills count="8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0FDFA"/>
        <bgColor rgb="00F0FDFA"/>
      </patternFill>
    </fill>
    <fill>
      <patternFill patternType="solid">
        <fgColor rgb="00FFFBEB"/>
        <bgColor rgb="00FFFBEB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  <fill>
      <patternFill patternType="solid">
        <fgColor rgb="000F766E"/>
        <bgColor rgb="000F766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center" vertical="center"/>
    </xf>
    <xf numFmtId="9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9" fontId="0" fillId="3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165" fontId="0" fillId="5" borderId="1" applyAlignment="1" pivotButton="0" quotePrefix="0" xfId="0">
      <alignment horizontal="center" vertical="center"/>
    </xf>
    <xf numFmtId="9" fontId="0" fillId="5" borderId="1" applyAlignment="1" pivotButton="0" quotePrefix="0" xfId="0">
      <alignment horizontal="center" vertical="center"/>
    </xf>
    <xf numFmtId="0" fontId="1" fillId="0" borderId="0" pivotButton="0" quotePrefix="0" xfId="0"/>
    <xf numFmtId="164" fontId="3" fillId="0" borderId="0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0" fillId="0" borderId="4" pivotButton="0" quotePrefix="0" xfId="0"/>
    <xf numFmtId="1" fontId="5" fillId="3" borderId="1" applyAlignment="1" pivotButton="0" quotePrefix="0" xfId="0">
      <alignment horizontal="center" vertical="center"/>
    </xf>
    <xf numFmtId="9" fontId="5" fillId="3" borderId="1" applyAlignment="1" pivotButton="0" quotePrefix="0" xfId="0">
      <alignment horizontal="center" vertical="center"/>
    </xf>
    <xf numFmtId="165" fontId="5" fillId="3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4" fontId="3" fillId="0" borderId="0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165" fontId="5" fillId="3" borderId="1" applyAlignment="1" pivotButton="0" quotePrefix="0" xfId="0">
      <alignment horizontal="center" vertical="center"/>
    </xf>
    <xf numFmtId="0" fontId="0" fillId="0" borderId="5" pivotButton="0" quotePrefix="0" xfId="0"/>
  </cellXfs>
  <cellStyles count="1">
    <cellStyle name="Normal" xfId="0" builtinId="0" hidden="0"/>
  </cellStyles>
  <dxfs count="6">
    <dxf>
      <font>
        <b val="1"/>
        <color rgb="00FFFFFF"/>
      </font>
      <fill>
        <patternFill patternType="solid">
          <fgColor rgb="00DC2626"/>
          <bgColor rgb="00DC2626"/>
        </patternFill>
      </fill>
    </dxf>
    <dxf>
      <font>
        <b val="1"/>
        <color rgb="00FFFFFF"/>
      </font>
      <fill>
        <patternFill patternType="solid">
          <fgColor rgb="0016A34A"/>
          <bgColor rgb="0016A34A"/>
        </patternFill>
      </fill>
    </dxf>
    <dxf>
      <font>
        <b val="1"/>
        <color rgb="001E293B"/>
      </font>
      <fill>
        <patternFill patternType="solid">
          <fgColor rgb="00FDBA74"/>
          <bgColor rgb="00FDBA74"/>
        </patternFill>
      </fill>
    </dxf>
    <dxf>
      <fill>
        <patternFill patternType="solid">
          <fgColor rgb="00DC2626"/>
          <bgColor rgb="00DC2626"/>
        </patternFill>
      </fill>
    </dxf>
    <dxf>
      <fill>
        <patternFill patternType="solid">
          <fgColor rgb="001E40AF"/>
          <bgColor rgb="001E40AF"/>
        </patternFill>
      </fill>
    </dxf>
    <dxf>
      <fill>
        <patternFill patternType="solid">
          <fgColor rgb="0016A34A"/>
          <bgColor rgb="0016A34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Voortgang per taak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'Dashboard'!$A$17:$A$26</f>
            </numRef>
          </cat>
          <val>
            <numRef>
              <f>'Dashboard'!$B$17:$B$26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Taak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Voortgang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'Dashboard'!G16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'Dashboard'!$F$17:$F$19</f>
            </numRef>
          </cat>
          <val>
            <numRef>
              <f>'Dashboard'!$G$17:$G$19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Kostenbudget vs werkelijke kosten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'Dashboard'!C16</f>
            </strRef>
          </tx>
          <spPr>
            <a:solidFill xmlns:a="http://schemas.openxmlformats.org/drawingml/2006/main">
              <a:srgbClr val="1E40AF"/>
            </a:solidFill>
            <a:ln xmlns:a="http://schemas.openxmlformats.org/drawingml/2006/main">
              <a:prstDash val="solid"/>
            </a:ln>
          </spPr>
          <cat>
            <numRef>
              <f>'Dashboard'!$A$17:$A$26</f>
            </numRef>
          </cat>
          <val>
            <numRef>
              <f>'Dashboard'!$C$17:$C$26</f>
            </numRef>
          </val>
        </ser>
        <ser>
          <idx val="1"/>
          <order val="1"/>
          <tx>
            <strRef>
              <f>'Dashboard'!D16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'Dashboard'!$A$17:$A$26</f>
            </numRef>
          </cat>
          <val>
            <numRef>
              <f>'Dashboard'!$D$17:$D$26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Taak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10</col>
      <colOff>0</colOff>
      <row>21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39</row>
      <rowOff>0</rowOff>
    </from>
    <ext cx="648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26" customWidth="1" min="3" max="3"/>
    <col width="20" customWidth="1" min="4" max="4"/>
    <col width="13" customWidth="1" min="5" max="5"/>
    <col width="13" customWidth="1" min="6" max="6"/>
    <col width="12" customWidth="1" min="7" max="7"/>
    <col width="13" customWidth="1" min="8" max="8"/>
    <col width="13" customWidth="1" min="9" max="9"/>
    <col width="16" customWidth="1" min="10" max="10"/>
    <col width="12" customWidth="1" min="11" max="11"/>
    <col width="16" customWidth="1" min="12" max="12"/>
    <col width="18" customWidth="1" min="13" max="13"/>
    <col width="16" customWidth="1" min="14" max="14"/>
    <col width="14" customWidth="1" min="15" max="15"/>
    <col width="14" customWidth="1" min="16" max="16"/>
    <col width="26" customWidth="1" min="17" max="17"/>
  </cols>
  <sheetData>
    <row r="1" ht="24" customHeight="1">
      <c r="A1" s="1" t="inlineStr">
        <is>
          <t>Balkenplanning - Projectoverzicht 2026</t>
        </is>
      </c>
    </row>
    <row r="2" ht="30" customHeight="1">
      <c r="A2" s="2" t="inlineStr">
        <is>
          <t>Taak-ID</t>
        </is>
      </c>
      <c r="B2" s="2" t="inlineStr">
        <is>
          <t>Project</t>
        </is>
      </c>
      <c r="C2" s="2" t="inlineStr">
        <is>
          <t>Taak</t>
        </is>
      </c>
      <c r="D2" s="2" t="inlineStr">
        <is>
          <t>Verantwoordelijke</t>
        </is>
      </c>
      <c r="E2" s="2" t="inlineStr">
        <is>
          <t>Startdatum</t>
        </is>
      </c>
      <c r="F2" s="2" t="inlineStr">
        <is>
          <t>Einddatum</t>
        </is>
      </c>
      <c r="G2" s="2" t="inlineStr">
        <is>
          <t>Duur (dagen)</t>
        </is>
      </c>
      <c r="H2" s="2" t="inlineStr">
        <is>
          <t>Voortgang (%)</t>
        </is>
      </c>
      <c r="I2" s="2" t="inlineStr">
        <is>
          <t>Status</t>
        </is>
      </c>
      <c r="J2" s="2" t="inlineStr">
        <is>
          <t>Afhankelijk van</t>
        </is>
      </c>
      <c r="K2" s="2" t="inlineStr">
        <is>
          <t>Prioriteit</t>
        </is>
      </c>
      <c r="L2" s="2" t="inlineStr">
        <is>
          <t>Kostenbudget (€)</t>
        </is>
      </c>
      <c r="M2" s="2" t="inlineStr">
        <is>
          <t>Werkelijke kosten (€)</t>
        </is>
      </c>
      <c r="N2" s="2" t="inlineStr">
        <is>
          <t>Afwijking kosten (€)</t>
        </is>
      </c>
      <c r="O2" s="2" t="inlineStr">
        <is>
          <t>Vertraging (dagen)</t>
        </is>
      </c>
      <c r="P2" s="2" t="inlineStr">
        <is>
          <t>% afwijking kosten</t>
        </is>
      </c>
      <c r="Q2" s="2" t="inlineStr">
        <is>
          <t>Opmerking</t>
        </is>
      </c>
    </row>
    <row r="3">
      <c r="A3" s="3" t="n">
        <v>1</v>
      </c>
      <c r="B3" s="4" t="inlineStr">
        <is>
          <t>Kickoff Amsterdam</t>
        </is>
      </c>
      <c r="C3" s="4" t="inlineStr">
        <is>
          <t>Project kickoff</t>
        </is>
      </c>
      <c r="D3" s="4" t="inlineStr">
        <is>
          <t>Sanne de Vries</t>
        </is>
      </c>
      <c r="E3" s="28" t="n">
        <v>46027</v>
      </c>
      <c r="F3" s="28" t="n">
        <v>46031</v>
      </c>
      <c r="G3" s="3">
        <f>F3-E3+1</f>
        <v/>
      </c>
      <c r="H3" s="6" t="n">
        <v>1</v>
      </c>
      <c r="I3" s="3">
        <f>IF(H3=0,"Niet gestart",IF(H3&lt;1,"Bezig","Gereed"))</f>
        <v/>
      </c>
      <c r="J3" s="7" t="inlineStr"/>
      <c r="K3" s="8" t="inlineStr">
        <is>
          <t>Hoog</t>
        </is>
      </c>
      <c r="L3" s="29" t="n">
        <v>5000</v>
      </c>
      <c r="M3" s="29" t="n">
        <v>4800</v>
      </c>
      <c r="N3" s="30">
        <f>M3-L3</f>
        <v/>
      </c>
      <c r="O3" s="3">
        <f>IF(AND(H3&lt;1,TODAY()&gt;F3),TODAY()-F3,0)</f>
        <v/>
      </c>
      <c r="P3" s="11">
        <f>IFERROR((M3-L3)/L3,0)</f>
        <v/>
      </c>
      <c r="Q3" s="7" t="inlineStr"/>
    </row>
    <row r="4">
      <c r="A4" s="12" t="n">
        <v>2</v>
      </c>
      <c r="B4" s="13" t="inlineStr">
        <is>
          <t>Procesanalyse Rotterdam</t>
        </is>
      </c>
      <c r="C4" s="13" t="inlineStr">
        <is>
          <t>Procesanalyse</t>
        </is>
      </c>
      <c r="D4" s="13" t="inlineStr">
        <is>
          <t>Daan Jansen</t>
        </is>
      </c>
      <c r="E4" s="28" t="n">
        <v>46034</v>
      </c>
      <c r="F4" s="28" t="n">
        <v>46045</v>
      </c>
      <c r="G4" s="12">
        <f>F4-E4+1</f>
        <v/>
      </c>
      <c r="H4" s="6" t="n">
        <v>1</v>
      </c>
      <c r="I4" s="12">
        <f>IF(H4=0,"Niet gestart",IF(H4&lt;1,"Bezig","Gereed"))</f>
        <v/>
      </c>
      <c r="J4" s="7" t="inlineStr">
        <is>
          <t>Taak 1</t>
        </is>
      </c>
      <c r="K4" s="8" t="inlineStr">
        <is>
          <t>Hoog</t>
        </is>
      </c>
      <c r="L4" s="29" t="n">
        <v>12000</v>
      </c>
      <c r="M4" s="29" t="n">
        <v>12500</v>
      </c>
      <c r="N4" s="31">
        <f>M4-L4</f>
        <v/>
      </c>
      <c r="O4" s="12">
        <f>IF(AND(H4&lt;1,TODAY()&gt;F4),TODAY()-F4,0)</f>
        <v/>
      </c>
      <c r="P4" s="15">
        <f>IFERROR((M4-L4)/L4,0)</f>
        <v/>
      </c>
      <c r="Q4" s="7" t="inlineStr"/>
    </row>
    <row r="5">
      <c r="A5" s="3" t="n">
        <v>3</v>
      </c>
      <c r="B5" s="4" t="inlineStr">
        <is>
          <t>Ontwerp Utrecht</t>
        </is>
      </c>
      <c r="C5" s="4" t="inlineStr">
        <is>
          <t>Ontwerp planning</t>
        </is>
      </c>
      <c r="D5" s="4" t="inlineStr">
        <is>
          <t>Emma Bakker</t>
        </is>
      </c>
      <c r="E5" s="28" t="n">
        <v>46048</v>
      </c>
      <c r="F5" s="28" t="n">
        <v>46066</v>
      </c>
      <c r="G5" s="3">
        <f>F5-E5+1</f>
        <v/>
      </c>
      <c r="H5" s="6" t="n">
        <v>1</v>
      </c>
      <c r="I5" s="3">
        <f>IF(H5=0,"Niet gestart",IF(H5&lt;1,"Bezig","Gereed"))</f>
        <v/>
      </c>
      <c r="J5" s="7" t="inlineStr">
        <is>
          <t>Taak 2</t>
        </is>
      </c>
      <c r="K5" s="8" t="inlineStr">
        <is>
          <t>Hoog</t>
        </is>
      </c>
      <c r="L5" s="29" t="n">
        <v>18000</v>
      </c>
      <c r="M5" s="29" t="n">
        <v>17500</v>
      </c>
      <c r="N5" s="30">
        <f>M5-L5</f>
        <v/>
      </c>
      <c r="O5" s="3">
        <f>IF(AND(H5&lt;1,TODAY()&gt;F5),TODAY()-F5,0)</f>
        <v/>
      </c>
      <c r="P5" s="11">
        <f>IFERROR((M5-L5)/L5,0)</f>
        <v/>
      </c>
      <c r="Q5" s="7" t="inlineStr"/>
    </row>
    <row r="6">
      <c r="A6" s="12" t="n">
        <v>4</v>
      </c>
      <c r="B6" s="13" t="inlineStr">
        <is>
          <t>Implementatie Eindhoven</t>
        </is>
      </c>
      <c r="C6" s="13" t="inlineStr">
        <is>
          <t>Implementatie fase 1</t>
        </is>
      </c>
      <c r="D6" s="13" t="inlineStr">
        <is>
          <t>Lars de Boer</t>
        </is>
      </c>
      <c r="E6" s="28" t="n">
        <v>46069</v>
      </c>
      <c r="F6" s="28" t="n">
        <v>46108</v>
      </c>
      <c r="G6" s="12">
        <f>F6-E6+1</f>
        <v/>
      </c>
      <c r="H6" s="6" t="n">
        <v>0.6</v>
      </c>
      <c r="I6" s="12">
        <f>IF(H6=0,"Niet gestart",IF(H6&lt;1,"Bezig","Gereed"))</f>
        <v/>
      </c>
      <c r="J6" s="7" t="inlineStr">
        <is>
          <t>Taak 3</t>
        </is>
      </c>
      <c r="K6" s="8" t="inlineStr">
        <is>
          <t>Hoog</t>
        </is>
      </c>
      <c r="L6" s="29" t="n">
        <v>45000</v>
      </c>
      <c r="M6" s="29" t="n">
        <v>30000</v>
      </c>
      <c r="N6" s="31">
        <f>M6-L6</f>
        <v/>
      </c>
      <c r="O6" s="12">
        <f>IF(AND(H6&lt;1,TODAY()&gt;F6),TODAY()-F6,0)</f>
        <v/>
      </c>
      <c r="P6" s="15">
        <f>IFERROR((M6-L6)/L6,0)</f>
        <v/>
      </c>
      <c r="Q6" s="7" t="inlineStr">
        <is>
          <t>Loopt volgens planning</t>
        </is>
      </c>
    </row>
    <row r="7">
      <c r="A7" s="3" t="n">
        <v>5</v>
      </c>
      <c r="B7" s="4" t="inlineStr">
        <is>
          <t>Testen Groningen</t>
        </is>
      </c>
      <c r="C7" s="4" t="inlineStr">
        <is>
          <t>Testen</t>
        </is>
      </c>
      <c r="D7" s="4" t="inlineStr">
        <is>
          <t>Sophie van Dijk</t>
        </is>
      </c>
      <c r="E7" s="28" t="n">
        <v>46111</v>
      </c>
      <c r="F7" s="28" t="n">
        <v>46129</v>
      </c>
      <c r="G7" s="3">
        <f>F7-E7+1</f>
        <v/>
      </c>
      <c r="H7" s="6" t="n">
        <v>0.2</v>
      </c>
      <c r="I7" s="3">
        <f>IF(H7=0,"Niet gestart",IF(H7&lt;1,"Bezig","Gereed"))</f>
        <v/>
      </c>
      <c r="J7" s="7" t="inlineStr">
        <is>
          <t>Taak 4</t>
        </is>
      </c>
      <c r="K7" s="8" t="inlineStr">
        <is>
          <t>Normaal</t>
        </is>
      </c>
      <c r="L7" s="29" t="n">
        <v>15000</v>
      </c>
      <c r="M7" s="29" t="n">
        <v>4000</v>
      </c>
      <c r="N7" s="30">
        <f>M7-L7</f>
        <v/>
      </c>
      <c r="O7" s="3">
        <f>IF(AND(H7&lt;1,TODAY()&gt;F7),TODAY()-F7,0)</f>
        <v/>
      </c>
      <c r="P7" s="11">
        <f>IFERROR((M7-L7)/L7,0)</f>
        <v/>
      </c>
      <c r="Q7" s="7" t="inlineStr"/>
    </row>
    <row r="8">
      <c r="A8" s="12" t="n">
        <v>6</v>
      </c>
      <c r="B8" s="13" t="inlineStr">
        <is>
          <t>Oplevering Den Haag</t>
        </is>
      </c>
      <c r="C8" s="13" t="inlineStr">
        <is>
          <t>Oplevering documenten</t>
        </is>
      </c>
      <c r="D8" s="13" t="inlineStr">
        <is>
          <t>Bram Visser</t>
        </is>
      </c>
      <c r="E8" s="28" t="n">
        <v>46132</v>
      </c>
      <c r="F8" s="28" t="n">
        <v>46136</v>
      </c>
      <c r="G8" s="12">
        <f>F8-E8+1</f>
        <v/>
      </c>
      <c r="H8" s="6" t="n">
        <v>0</v>
      </c>
      <c r="I8" s="12">
        <f>IF(H8=0,"Niet gestart",IF(H8&lt;1,"Bezig","Gereed"))</f>
        <v/>
      </c>
      <c r="J8" s="7" t="inlineStr">
        <is>
          <t>Taak 5</t>
        </is>
      </c>
      <c r="K8" s="8" t="inlineStr">
        <is>
          <t>Laag</t>
        </is>
      </c>
      <c r="L8" s="29" t="n">
        <v>3000</v>
      </c>
      <c r="M8" s="29" t="n">
        <v>0</v>
      </c>
      <c r="N8" s="31">
        <f>M8-L8</f>
        <v/>
      </c>
      <c r="O8" s="12">
        <f>IF(AND(H8&lt;1,TODAY()&gt;F8),TODAY()-F8,0)</f>
        <v/>
      </c>
      <c r="P8" s="15">
        <f>IFERROR((M8-L8)/L8,0)</f>
        <v/>
      </c>
      <c r="Q8" s="7" t="inlineStr"/>
    </row>
    <row r="9">
      <c r="A9" s="3" t="n">
        <v>7</v>
      </c>
      <c r="B9" s="4" t="inlineStr">
        <is>
          <t>Communicatie Tilburg</t>
        </is>
      </c>
      <c r="C9" s="4" t="inlineStr">
        <is>
          <t>Communicatie &amp; afstemming</t>
        </is>
      </c>
      <c r="D9" s="4" t="inlineStr">
        <is>
          <t>Julia Smit</t>
        </is>
      </c>
      <c r="E9" s="28" t="n">
        <v>46027</v>
      </c>
      <c r="F9" s="28" t="n">
        <v>46142</v>
      </c>
      <c r="G9" s="3">
        <f>F9-E9+1</f>
        <v/>
      </c>
      <c r="H9" s="6" t="n">
        <v>0.5</v>
      </c>
      <c r="I9" s="3">
        <f>IF(H9=0,"Niet gestart",IF(H9&lt;1,"Bezig","Gereed"))</f>
        <v/>
      </c>
      <c r="J9" s="7" t="inlineStr"/>
      <c r="K9" s="8" t="inlineStr">
        <is>
          <t>Normaal</t>
        </is>
      </c>
      <c r="L9" s="29" t="n">
        <v>8000</v>
      </c>
      <c r="M9" s="29" t="n">
        <v>5000</v>
      </c>
      <c r="N9" s="30">
        <f>M9-L9</f>
        <v/>
      </c>
      <c r="O9" s="3">
        <f>IF(AND(H9&lt;1,TODAY()&gt;F9),TODAY()-F9,0)</f>
        <v/>
      </c>
      <c r="P9" s="11">
        <f>IFERROR((M9-L9)/L9,0)</f>
        <v/>
      </c>
      <c r="Q9" s="7" t="inlineStr">
        <is>
          <t>Doorlopend</t>
        </is>
      </c>
    </row>
    <row r="10">
      <c r="A10" s="12" t="n">
        <v>8</v>
      </c>
      <c r="B10" s="13" t="inlineStr">
        <is>
          <t>Training Nijmegen</t>
        </is>
      </c>
      <c r="C10" s="13" t="inlineStr">
        <is>
          <t>Training gebruikers</t>
        </is>
      </c>
      <c r="D10" s="13" t="inlineStr">
        <is>
          <t>Thijs Peters</t>
        </is>
      </c>
      <c r="E10" s="28" t="n">
        <v>46139</v>
      </c>
      <c r="F10" s="28" t="n">
        <v>46150</v>
      </c>
      <c r="G10" s="12">
        <f>F10-E10+1</f>
        <v/>
      </c>
      <c r="H10" s="6" t="n">
        <v>0</v>
      </c>
      <c r="I10" s="12">
        <f>IF(H10=0,"Niet gestart",IF(H10&lt;1,"Bezig","Gereed"))</f>
        <v/>
      </c>
      <c r="J10" s="7" t="inlineStr">
        <is>
          <t>Taak 5</t>
        </is>
      </c>
      <c r="K10" s="8" t="inlineStr">
        <is>
          <t>Normaal</t>
        </is>
      </c>
      <c r="L10" s="29" t="n">
        <v>10000</v>
      </c>
      <c r="M10" s="29" t="n">
        <v>0</v>
      </c>
      <c r="N10" s="31">
        <f>M10-L10</f>
        <v/>
      </c>
      <c r="O10" s="12">
        <f>IF(AND(H10&lt;1,TODAY()&gt;F10),TODAY()-F10,0)</f>
        <v/>
      </c>
      <c r="P10" s="15">
        <f>IFERROR((M10-L10)/L10,0)</f>
        <v/>
      </c>
      <c r="Q10" s="7" t="inlineStr"/>
    </row>
    <row r="11">
      <c r="A11" s="3" t="n">
        <v>9</v>
      </c>
      <c r="B11" s="4" t="inlineStr">
        <is>
          <t>Go-live Breda</t>
        </is>
      </c>
      <c r="C11" s="4" t="inlineStr">
        <is>
          <t>Go-live</t>
        </is>
      </c>
      <c r="D11" s="4" t="inlineStr">
        <is>
          <t>Lieke Mulder</t>
        </is>
      </c>
      <c r="E11" s="28" t="n">
        <v>46153</v>
      </c>
      <c r="F11" s="28" t="n">
        <v>46157</v>
      </c>
      <c r="G11" s="3">
        <f>F11-E11+1</f>
        <v/>
      </c>
      <c r="H11" s="6" t="n">
        <v>0</v>
      </c>
      <c r="I11" s="3">
        <f>IF(H11=0,"Niet gestart",IF(H11&lt;1,"Bezig","Gereed"))</f>
        <v/>
      </c>
      <c r="J11" s="7" t="inlineStr">
        <is>
          <t>Taak 8</t>
        </is>
      </c>
      <c r="K11" s="8" t="inlineStr">
        <is>
          <t>Hoog</t>
        </is>
      </c>
      <c r="L11" s="29" t="n">
        <v>6000</v>
      </c>
      <c r="M11" s="29" t="n">
        <v>0</v>
      </c>
      <c r="N11" s="30">
        <f>M11-L11</f>
        <v/>
      </c>
      <c r="O11" s="3">
        <f>IF(AND(H11&lt;1,TODAY()&gt;F11),TODAY()-F11,0)</f>
        <v/>
      </c>
      <c r="P11" s="11">
        <f>IFERROR((M11-L11)/L11,0)</f>
        <v/>
      </c>
      <c r="Q11" s="7" t="inlineStr"/>
    </row>
    <row r="12">
      <c r="A12" s="12" t="n">
        <v>10</v>
      </c>
      <c r="B12" s="13" t="inlineStr">
        <is>
          <t>Nazorg Haarlem</t>
        </is>
      </c>
      <c r="C12" s="13" t="inlineStr">
        <is>
          <t>Nazorg</t>
        </is>
      </c>
      <c r="D12" s="13" t="inlineStr">
        <is>
          <t>Ruben de Jong</t>
        </is>
      </c>
      <c r="E12" s="28" t="n">
        <v>46160</v>
      </c>
      <c r="F12" s="28" t="n">
        <v>46185</v>
      </c>
      <c r="G12" s="12">
        <f>F12-E12+1</f>
        <v/>
      </c>
      <c r="H12" s="6" t="n">
        <v>0</v>
      </c>
      <c r="I12" s="12">
        <f>IF(H12=0,"Niet gestart",IF(H12&lt;1,"Bezig","Gereed"))</f>
        <v/>
      </c>
      <c r="J12" s="7" t="inlineStr">
        <is>
          <t>Taak 9</t>
        </is>
      </c>
      <c r="K12" s="8" t="inlineStr">
        <is>
          <t>Laag</t>
        </is>
      </c>
      <c r="L12" s="29" t="n">
        <v>7000</v>
      </c>
      <c r="M12" s="29" t="n">
        <v>0</v>
      </c>
      <c r="N12" s="31">
        <f>M12-L12</f>
        <v/>
      </c>
      <c r="O12" s="12">
        <f>IF(AND(H12&lt;1,TODAY()&gt;F12),TODAY()-F12,0)</f>
        <v/>
      </c>
      <c r="P12" s="15">
        <f>IFERROR((M12-L12)/L12,0)</f>
        <v/>
      </c>
      <c r="Q12" s="7" t="inlineStr"/>
    </row>
  </sheetData>
  <autoFilter ref="A2:Q12"/>
  <mergeCells count="1">
    <mergeCell ref="A1:Q1"/>
  </mergeCells>
  <conditionalFormatting sqref="F3:F12">
    <cfRule type="expression" priority="1" dxfId="0" stopIfTrue="1">
      <formula>AND(F3&lt;TODAY(),H3&lt;1)</formula>
    </cfRule>
  </conditionalFormatting>
  <conditionalFormatting sqref="H3:H12">
    <cfRule type="expression" priority="2" dxfId="1" stopIfTrue="1">
      <formula>H3=1</formula>
    </cfRule>
  </conditionalFormatting>
  <conditionalFormatting sqref="I3:I12">
    <cfRule type="expression" priority="3" dxfId="2" stopIfTrue="1">
      <formula>$I3="Bezig"</formula>
    </cfRule>
    <cfRule type="expression" priority="4" dxfId="1" stopIfTrue="1">
      <formula>$I3="Gereed"</formula>
    </cfRule>
  </conditionalFormatting>
  <conditionalFormatting sqref="N3:N12">
    <cfRule type="cellIs" priority="5" operator="greaterThan" dxfId="0">
      <formula>0</formula>
    </cfRule>
    <cfRule type="cellIs" priority="6" operator="lessThan" dxfId="1">
      <formula>0</formula>
    </cfRule>
  </conditionalFormatting>
  <dataValidations count="1">
    <dataValidation sqref="K3:K12" showErrorMessage="1" showInputMessage="1" allowBlank="1" type="list">
      <formula1>"Hoog,Normaal,Laag"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3"/>
  <sheetViews>
    <sheetView showGridLines="0" workbookViewId="0">
      <pane xSplit="6" ySplit="3" topLeftCell="G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8" customWidth="1" min="1" max="1"/>
    <col width="24" customWidth="1" min="2" max="2"/>
    <col width="18" customWidth="1" min="3" max="3"/>
    <col width="12" customWidth="1" min="4" max="4"/>
    <col width="12" customWidth="1" min="5" max="5"/>
    <col width="11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</cols>
  <sheetData>
    <row r="1" ht="22" customHeight="1">
      <c r="A1" s="16" t="inlineStr">
        <is>
          <t>Balkenplanning - Gantt overzicht (per week)</t>
        </is>
      </c>
    </row>
    <row r="2">
      <c r="G2" s="32" t="n">
        <v>46027</v>
      </c>
      <c r="H2" s="32">
        <f>G2+7</f>
        <v/>
      </c>
      <c r="I2" s="32">
        <f>H2+7</f>
        <v/>
      </c>
      <c r="J2" s="32">
        <f>I2+7</f>
        <v/>
      </c>
      <c r="K2" s="32">
        <f>J2+7</f>
        <v/>
      </c>
      <c r="L2" s="32">
        <f>K2+7</f>
        <v/>
      </c>
      <c r="M2" s="32">
        <f>L2+7</f>
        <v/>
      </c>
      <c r="N2" s="32">
        <f>M2+7</f>
        <v/>
      </c>
      <c r="O2" s="32">
        <f>N2+7</f>
        <v/>
      </c>
      <c r="P2" s="32">
        <f>O2+7</f>
        <v/>
      </c>
      <c r="Q2" s="32">
        <f>P2+7</f>
        <v/>
      </c>
      <c r="R2" s="32">
        <f>Q2+7</f>
        <v/>
      </c>
    </row>
    <row r="3" ht="26" customHeight="1">
      <c r="A3" s="2" t="inlineStr">
        <is>
          <t>Taak-ID</t>
        </is>
      </c>
      <c r="B3" s="2" t="inlineStr">
        <is>
          <t>Taak</t>
        </is>
      </c>
      <c r="C3" s="2" t="inlineStr">
        <is>
          <t>Verantwoordelijke</t>
        </is>
      </c>
      <c r="D3" s="2" t="inlineStr">
        <is>
          <t>Startdatum</t>
        </is>
      </c>
      <c r="E3" s="2" t="inlineStr">
        <is>
          <t>Einddatum</t>
        </is>
      </c>
      <c r="F3" s="2" t="inlineStr">
        <is>
          <t>Prioriteit</t>
        </is>
      </c>
      <c r="G3" s="2" t="inlineStr">
        <is>
          <t>Week 1</t>
        </is>
      </c>
      <c r="H3" s="2" t="inlineStr">
        <is>
          <t>Week 2</t>
        </is>
      </c>
      <c r="I3" s="2" t="inlineStr">
        <is>
          <t>Week 3</t>
        </is>
      </c>
      <c r="J3" s="2" t="inlineStr">
        <is>
          <t>Week 4</t>
        </is>
      </c>
      <c r="K3" s="2" t="inlineStr">
        <is>
          <t>Week 5</t>
        </is>
      </c>
      <c r="L3" s="2" t="inlineStr">
        <is>
          <t>Week 6</t>
        </is>
      </c>
      <c r="M3" s="2" t="inlineStr">
        <is>
          <t>Week 7</t>
        </is>
      </c>
      <c r="N3" s="2" t="inlineStr">
        <is>
          <t>Week 8</t>
        </is>
      </c>
      <c r="O3" s="2" t="inlineStr">
        <is>
          <t>Week 9</t>
        </is>
      </c>
      <c r="P3" s="2" t="inlineStr">
        <is>
          <t>Week 10</t>
        </is>
      </c>
      <c r="Q3" s="2" t="inlineStr">
        <is>
          <t>Week 11</t>
        </is>
      </c>
      <c r="R3" s="2" t="inlineStr">
        <is>
          <t>Week 12</t>
        </is>
      </c>
    </row>
    <row r="4">
      <c r="A4" s="3">
        <f>Planning!A3</f>
        <v/>
      </c>
      <c r="B4" s="3">
        <f>Planning!C3</f>
        <v/>
      </c>
      <c r="C4" s="3">
        <f>Planning!D3</f>
        <v/>
      </c>
      <c r="D4" s="33">
        <f>Planning!E3</f>
        <v/>
      </c>
      <c r="E4" s="33">
        <f>Planning!F3</f>
        <v/>
      </c>
      <c r="F4" s="3">
        <f>Planning!K3</f>
        <v/>
      </c>
      <c r="G4" s="3">
        <f>IF(AND(G$2&gt;=$D4,G$2&lt;=$E4),1,"")</f>
        <v/>
      </c>
      <c r="H4" s="3">
        <f>IF(AND(H$2&gt;=$D4,H$2&lt;=$E4),1,"")</f>
        <v/>
      </c>
      <c r="I4" s="3">
        <f>IF(AND(I$2&gt;=$D4,I$2&lt;=$E4),1,"")</f>
        <v/>
      </c>
      <c r="J4" s="3">
        <f>IF(AND(J$2&gt;=$D4,J$2&lt;=$E4),1,"")</f>
        <v/>
      </c>
      <c r="K4" s="3">
        <f>IF(AND(K$2&gt;=$D4,K$2&lt;=$E4),1,"")</f>
        <v/>
      </c>
      <c r="L4" s="3">
        <f>IF(AND(L$2&gt;=$D4,L$2&lt;=$E4),1,"")</f>
        <v/>
      </c>
      <c r="M4" s="3">
        <f>IF(AND(M$2&gt;=$D4,M$2&lt;=$E4),1,"")</f>
        <v/>
      </c>
      <c r="N4" s="3">
        <f>IF(AND(N$2&gt;=$D4,N$2&lt;=$E4),1,"")</f>
        <v/>
      </c>
      <c r="O4" s="3">
        <f>IF(AND(O$2&gt;=$D4,O$2&lt;=$E4),1,"")</f>
        <v/>
      </c>
      <c r="P4" s="3">
        <f>IF(AND(P$2&gt;=$D4,P$2&lt;=$E4),1,"")</f>
        <v/>
      </c>
      <c r="Q4" s="3">
        <f>IF(AND(Q$2&gt;=$D4,Q$2&lt;=$E4),1,"")</f>
        <v/>
      </c>
      <c r="R4" s="3">
        <f>IF(AND(R$2&gt;=$D4,R$2&lt;=$E4),1,"")</f>
        <v/>
      </c>
    </row>
    <row r="5">
      <c r="A5" s="12">
        <f>Planning!A4</f>
        <v/>
      </c>
      <c r="B5" s="12">
        <f>Planning!C4</f>
        <v/>
      </c>
      <c r="C5" s="12">
        <f>Planning!D4</f>
        <v/>
      </c>
      <c r="D5" s="34">
        <f>Planning!E4</f>
        <v/>
      </c>
      <c r="E5" s="34">
        <f>Planning!F4</f>
        <v/>
      </c>
      <c r="F5" s="12">
        <f>Planning!K4</f>
        <v/>
      </c>
      <c r="G5" s="12">
        <f>IF(AND(G$2&gt;=$D5,G$2&lt;=$E5),1,"")</f>
        <v/>
      </c>
      <c r="H5" s="12">
        <f>IF(AND(H$2&gt;=$D5,H$2&lt;=$E5),1,"")</f>
        <v/>
      </c>
      <c r="I5" s="12">
        <f>IF(AND(I$2&gt;=$D5,I$2&lt;=$E5),1,"")</f>
        <v/>
      </c>
      <c r="J5" s="12">
        <f>IF(AND(J$2&gt;=$D5,J$2&lt;=$E5),1,"")</f>
        <v/>
      </c>
      <c r="K5" s="12">
        <f>IF(AND(K$2&gt;=$D5,K$2&lt;=$E5),1,"")</f>
        <v/>
      </c>
      <c r="L5" s="12">
        <f>IF(AND(L$2&gt;=$D5,L$2&lt;=$E5),1,"")</f>
        <v/>
      </c>
      <c r="M5" s="12">
        <f>IF(AND(M$2&gt;=$D5,M$2&lt;=$E5),1,"")</f>
        <v/>
      </c>
      <c r="N5" s="12">
        <f>IF(AND(N$2&gt;=$D5,N$2&lt;=$E5),1,"")</f>
        <v/>
      </c>
      <c r="O5" s="12">
        <f>IF(AND(O$2&gt;=$D5,O$2&lt;=$E5),1,"")</f>
        <v/>
      </c>
      <c r="P5" s="12">
        <f>IF(AND(P$2&gt;=$D5,P$2&lt;=$E5),1,"")</f>
        <v/>
      </c>
      <c r="Q5" s="12">
        <f>IF(AND(Q$2&gt;=$D5,Q$2&lt;=$E5),1,"")</f>
        <v/>
      </c>
      <c r="R5" s="12">
        <f>IF(AND(R$2&gt;=$D5,R$2&lt;=$E5),1,"")</f>
        <v/>
      </c>
    </row>
    <row r="6">
      <c r="A6" s="3">
        <f>Planning!A5</f>
        <v/>
      </c>
      <c r="B6" s="3">
        <f>Planning!C5</f>
        <v/>
      </c>
      <c r="C6" s="3">
        <f>Planning!D5</f>
        <v/>
      </c>
      <c r="D6" s="33">
        <f>Planning!E5</f>
        <v/>
      </c>
      <c r="E6" s="33">
        <f>Planning!F5</f>
        <v/>
      </c>
      <c r="F6" s="3">
        <f>Planning!K5</f>
        <v/>
      </c>
      <c r="G6" s="3">
        <f>IF(AND(G$2&gt;=$D6,G$2&lt;=$E6),1,"")</f>
        <v/>
      </c>
      <c r="H6" s="3">
        <f>IF(AND(H$2&gt;=$D6,H$2&lt;=$E6),1,"")</f>
        <v/>
      </c>
      <c r="I6" s="3">
        <f>IF(AND(I$2&gt;=$D6,I$2&lt;=$E6),1,"")</f>
        <v/>
      </c>
      <c r="J6" s="3">
        <f>IF(AND(J$2&gt;=$D6,J$2&lt;=$E6),1,"")</f>
        <v/>
      </c>
      <c r="K6" s="3">
        <f>IF(AND(K$2&gt;=$D6,K$2&lt;=$E6),1,"")</f>
        <v/>
      </c>
      <c r="L6" s="3">
        <f>IF(AND(L$2&gt;=$D6,L$2&lt;=$E6),1,"")</f>
        <v/>
      </c>
      <c r="M6" s="3">
        <f>IF(AND(M$2&gt;=$D6,M$2&lt;=$E6),1,"")</f>
        <v/>
      </c>
      <c r="N6" s="3">
        <f>IF(AND(N$2&gt;=$D6,N$2&lt;=$E6),1,"")</f>
        <v/>
      </c>
      <c r="O6" s="3">
        <f>IF(AND(O$2&gt;=$D6,O$2&lt;=$E6),1,"")</f>
        <v/>
      </c>
      <c r="P6" s="3">
        <f>IF(AND(P$2&gt;=$D6,P$2&lt;=$E6),1,"")</f>
        <v/>
      </c>
      <c r="Q6" s="3">
        <f>IF(AND(Q$2&gt;=$D6,Q$2&lt;=$E6),1,"")</f>
        <v/>
      </c>
      <c r="R6" s="3">
        <f>IF(AND(R$2&gt;=$D6,R$2&lt;=$E6),1,"")</f>
        <v/>
      </c>
    </row>
    <row r="7">
      <c r="A7" s="12">
        <f>Planning!A6</f>
        <v/>
      </c>
      <c r="B7" s="12">
        <f>Planning!C6</f>
        <v/>
      </c>
      <c r="C7" s="12">
        <f>Planning!D6</f>
        <v/>
      </c>
      <c r="D7" s="34">
        <f>Planning!E6</f>
        <v/>
      </c>
      <c r="E7" s="34">
        <f>Planning!F6</f>
        <v/>
      </c>
      <c r="F7" s="12">
        <f>Planning!K6</f>
        <v/>
      </c>
      <c r="G7" s="12">
        <f>IF(AND(G$2&gt;=$D7,G$2&lt;=$E7),1,"")</f>
        <v/>
      </c>
      <c r="H7" s="12">
        <f>IF(AND(H$2&gt;=$D7,H$2&lt;=$E7),1,"")</f>
        <v/>
      </c>
      <c r="I7" s="12">
        <f>IF(AND(I$2&gt;=$D7,I$2&lt;=$E7),1,"")</f>
        <v/>
      </c>
      <c r="J7" s="12">
        <f>IF(AND(J$2&gt;=$D7,J$2&lt;=$E7),1,"")</f>
        <v/>
      </c>
      <c r="K7" s="12">
        <f>IF(AND(K$2&gt;=$D7,K$2&lt;=$E7),1,"")</f>
        <v/>
      </c>
      <c r="L7" s="12">
        <f>IF(AND(L$2&gt;=$D7,L$2&lt;=$E7),1,"")</f>
        <v/>
      </c>
      <c r="M7" s="12">
        <f>IF(AND(M$2&gt;=$D7,M$2&lt;=$E7),1,"")</f>
        <v/>
      </c>
      <c r="N7" s="12">
        <f>IF(AND(N$2&gt;=$D7,N$2&lt;=$E7),1,"")</f>
        <v/>
      </c>
      <c r="O7" s="12">
        <f>IF(AND(O$2&gt;=$D7,O$2&lt;=$E7),1,"")</f>
        <v/>
      </c>
      <c r="P7" s="12">
        <f>IF(AND(P$2&gt;=$D7,P$2&lt;=$E7),1,"")</f>
        <v/>
      </c>
      <c r="Q7" s="12">
        <f>IF(AND(Q$2&gt;=$D7,Q$2&lt;=$E7),1,"")</f>
        <v/>
      </c>
      <c r="R7" s="12">
        <f>IF(AND(R$2&gt;=$D7,R$2&lt;=$E7),1,"")</f>
        <v/>
      </c>
    </row>
    <row r="8">
      <c r="A8" s="3">
        <f>Planning!A7</f>
        <v/>
      </c>
      <c r="B8" s="3">
        <f>Planning!C7</f>
        <v/>
      </c>
      <c r="C8" s="3">
        <f>Planning!D7</f>
        <v/>
      </c>
      <c r="D8" s="33">
        <f>Planning!E7</f>
        <v/>
      </c>
      <c r="E8" s="33">
        <f>Planning!F7</f>
        <v/>
      </c>
      <c r="F8" s="3">
        <f>Planning!K7</f>
        <v/>
      </c>
      <c r="G8" s="3">
        <f>IF(AND(G$2&gt;=$D8,G$2&lt;=$E8),1,"")</f>
        <v/>
      </c>
      <c r="H8" s="3">
        <f>IF(AND(H$2&gt;=$D8,H$2&lt;=$E8),1,"")</f>
        <v/>
      </c>
      <c r="I8" s="3">
        <f>IF(AND(I$2&gt;=$D8,I$2&lt;=$E8),1,"")</f>
        <v/>
      </c>
      <c r="J8" s="3">
        <f>IF(AND(J$2&gt;=$D8,J$2&lt;=$E8),1,"")</f>
        <v/>
      </c>
      <c r="K8" s="3">
        <f>IF(AND(K$2&gt;=$D8,K$2&lt;=$E8),1,"")</f>
        <v/>
      </c>
      <c r="L8" s="3">
        <f>IF(AND(L$2&gt;=$D8,L$2&lt;=$E8),1,"")</f>
        <v/>
      </c>
      <c r="M8" s="3">
        <f>IF(AND(M$2&gt;=$D8,M$2&lt;=$E8),1,"")</f>
        <v/>
      </c>
      <c r="N8" s="3">
        <f>IF(AND(N$2&gt;=$D8,N$2&lt;=$E8),1,"")</f>
        <v/>
      </c>
      <c r="O8" s="3">
        <f>IF(AND(O$2&gt;=$D8,O$2&lt;=$E8),1,"")</f>
        <v/>
      </c>
      <c r="P8" s="3">
        <f>IF(AND(P$2&gt;=$D8,P$2&lt;=$E8),1,"")</f>
        <v/>
      </c>
      <c r="Q8" s="3">
        <f>IF(AND(Q$2&gt;=$D8,Q$2&lt;=$E8),1,"")</f>
        <v/>
      </c>
      <c r="R8" s="3">
        <f>IF(AND(R$2&gt;=$D8,R$2&lt;=$E8),1,"")</f>
        <v/>
      </c>
    </row>
    <row r="9">
      <c r="A9" s="12">
        <f>Planning!A8</f>
        <v/>
      </c>
      <c r="B9" s="12">
        <f>Planning!C8</f>
        <v/>
      </c>
      <c r="C9" s="12">
        <f>Planning!D8</f>
        <v/>
      </c>
      <c r="D9" s="34">
        <f>Planning!E8</f>
        <v/>
      </c>
      <c r="E9" s="34">
        <f>Planning!F8</f>
        <v/>
      </c>
      <c r="F9" s="12">
        <f>Planning!K8</f>
        <v/>
      </c>
      <c r="G9" s="12">
        <f>IF(AND(G$2&gt;=$D9,G$2&lt;=$E9),1,"")</f>
        <v/>
      </c>
      <c r="H9" s="12">
        <f>IF(AND(H$2&gt;=$D9,H$2&lt;=$E9),1,"")</f>
        <v/>
      </c>
      <c r="I9" s="12">
        <f>IF(AND(I$2&gt;=$D9,I$2&lt;=$E9),1,"")</f>
        <v/>
      </c>
      <c r="J9" s="12">
        <f>IF(AND(J$2&gt;=$D9,J$2&lt;=$E9),1,"")</f>
        <v/>
      </c>
      <c r="K9" s="12">
        <f>IF(AND(K$2&gt;=$D9,K$2&lt;=$E9),1,"")</f>
        <v/>
      </c>
      <c r="L9" s="12">
        <f>IF(AND(L$2&gt;=$D9,L$2&lt;=$E9),1,"")</f>
        <v/>
      </c>
      <c r="M9" s="12">
        <f>IF(AND(M$2&gt;=$D9,M$2&lt;=$E9),1,"")</f>
        <v/>
      </c>
      <c r="N9" s="12">
        <f>IF(AND(N$2&gt;=$D9,N$2&lt;=$E9),1,"")</f>
        <v/>
      </c>
      <c r="O9" s="12">
        <f>IF(AND(O$2&gt;=$D9,O$2&lt;=$E9),1,"")</f>
        <v/>
      </c>
      <c r="P9" s="12">
        <f>IF(AND(P$2&gt;=$D9,P$2&lt;=$E9),1,"")</f>
        <v/>
      </c>
      <c r="Q9" s="12">
        <f>IF(AND(Q$2&gt;=$D9,Q$2&lt;=$E9),1,"")</f>
        <v/>
      </c>
      <c r="R9" s="12">
        <f>IF(AND(R$2&gt;=$D9,R$2&lt;=$E9),1,"")</f>
        <v/>
      </c>
    </row>
    <row r="10">
      <c r="A10" s="3">
        <f>Planning!A9</f>
        <v/>
      </c>
      <c r="B10" s="3">
        <f>Planning!C9</f>
        <v/>
      </c>
      <c r="C10" s="3">
        <f>Planning!D9</f>
        <v/>
      </c>
      <c r="D10" s="33">
        <f>Planning!E9</f>
        <v/>
      </c>
      <c r="E10" s="33">
        <f>Planning!F9</f>
        <v/>
      </c>
      <c r="F10" s="3">
        <f>Planning!K9</f>
        <v/>
      </c>
      <c r="G10" s="3">
        <f>IF(AND(G$2&gt;=$D10,G$2&lt;=$E10),1,"")</f>
        <v/>
      </c>
      <c r="H10" s="3">
        <f>IF(AND(H$2&gt;=$D10,H$2&lt;=$E10),1,"")</f>
        <v/>
      </c>
      <c r="I10" s="3">
        <f>IF(AND(I$2&gt;=$D10,I$2&lt;=$E10),1,"")</f>
        <v/>
      </c>
      <c r="J10" s="3">
        <f>IF(AND(J$2&gt;=$D10,J$2&lt;=$E10),1,"")</f>
        <v/>
      </c>
      <c r="K10" s="3">
        <f>IF(AND(K$2&gt;=$D10,K$2&lt;=$E10),1,"")</f>
        <v/>
      </c>
      <c r="L10" s="3">
        <f>IF(AND(L$2&gt;=$D10,L$2&lt;=$E10),1,"")</f>
        <v/>
      </c>
      <c r="M10" s="3">
        <f>IF(AND(M$2&gt;=$D10,M$2&lt;=$E10),1,"")</f>
        <v/>
      </c>
      <c r="N10" s="3">
        <f>IF(AND(N$2&gt;=$D10,N$2&lt;=$E10),1,"")</f>
        <v/>
      </c>
      <c r="O10" s="3">
        <f>IF(AND(O$2&gt;=$D10,O$2&lt;=$E10),1,"")</f>
        <v/>
      </c>
      <c r="P10" s="3">
        <f>IF(AND(P$2&gt;=$D10,P$2&lt;=$E10),1,"")</f>
        <v/>
      </c>
      <c r="Q10" s="3">
        <f>IF(AND(Q$2&gt;=$D10,Q$2&lt;=$E10),1,"")</f>
        <v/>
      </c>
      <c r="R10" s="3">
        <f>IF(AND(R$2&gt;=$D10,R$2&lt;=$E10),1,"")</f>
        <v/>
      </c>
    </row>
    <row r="11">
      <c r="A11" s="12">
        <f>Planning!A10</f>
        <v/>
      </c>
      <c r="B11" s="12">
        <f>Planning!C10</f>
        <v/>
      </c>
      <c r="C11" s="12">
        <f>Planning!D10</f>
        <v/>
      </c>
      <c r="D11" s="34">
        <f>Planning!E10</f>
        <v/>
      </c>
      <c r="E11" s="34">
        <f>Planning!F10</f>
        <v/>
      </c>
      <c r="F11" s="12">
        <f>Planning!K10</f>
        <v/>
      </c>
      <c r="G11" s="12">
        <f>IF(AND(G$2&gt;=$D11,G$2&lt;=$E11),1,"")</f>
        <v/>
      </c>
      <c r="H11" s="12">
        <f>IF(AND(H$2&gt;=$D11,H$2&lt;=$E11),1,"")</f>
        <v/>
      </c>
      <c r="I11" s="12">
        <f>IF(AND(I$2&gt;=$D11,I$2&lt;=$E11),1,"")</f>
        <v/>
      </c>
      <c r="J11" s="12">
        <f>IF(AND(J$2&gt;=$D11,J$2&lt;=$E11),1,"")</f>
        <v/>
      </c>
      <c r="K11" s="12">
        <f>IF(AND(K$2&gt;=$D11,K$2&lt;=$E11),1,"")</f>
        <v/>
      </c>
      <c r="L11" s="12">
        <f>IF(AND(L$2&gt;=$D11,L$2&lt;=$E11),1,"")</f>
        <v/>
      </c>
      <c r="M11" s="12">
        <f>IF(AND(M$2&gt;=$D11,M$2&lt;=$E11),1,"")</f>
        <v/>
      </c>
      <c r="N11" s="12">
        <f>IF(AND(N$2&gt;=$D11,N$2&lt;=$E11),1,"")</f>
        <v/>
      </c>
      <c r="O11" s="12">
        <f>IF(AND(O$2&gt;=$D11,O$2&lt;=$E11),1,"")</f>
        <v/>
      </c>
      <c r="P11" s="12">
        <f>IF(AND(P$2&gt;=$D11,P$2&lt;=$E11),1,"")</f>
        <v/>
      </c>
      <c r="Q11" s="12">
        <f>IF(AND(Q$2&gt;=$D11,Q$2&lt;=$E11),1,"")</f>
        <v/>
      </c>
      <c r="R11" s="12">
        <f>IF(AND(R$2&gt;=$D11,R$2&lt;=$E11),1,"")</f>
        <v/>
      </c>
    </row>
    <row r="12">
      <c r="A12" s="3">
        <f>Planning!A11</f>
        <v/>
      </c>
      <c r="B12" s="3">
        <f>Planning!C11</f>
        <v/>
      </c>
      <c r="C12" s="3">
        <f>Planning!D11</f>
        <v/>
      </c>
      <c r="D12" s="33">
        <f>Planning!E11</f>
        <v/>
      </c>
      <c r="E12" s="33">
        <f>Planning!F11</f>
        <v/>
      </c>
      <c r="F12" s="3">
        <f>Planning!K11</f>
        <v/>
      </c>
      <c r="G12" s="3">
        <f>IF(AND(G$2&gt;=$D12,G$2&lt;=$E12),1,"")</f>
        <v/>
      </c>
      <c r="H12" s="3">
        <f>IF(AND(H$2&gt;=$D12,H$2&lt;=$E12),1,"")</f>
        <v/>
      </c>
      <c r="I12" s="3">
        <f>IF(AND(I$2&gt;=$D12,I$2&lt;=$E12),1,"")</f>
        <v/>
      </c>
      <c r="J12" s="3">
        <f>IF(AND(J$2&gt;=$D12,J$2&lt;=$E12),1,"")</f>
        <v/>
      </c>
      <c r="K12" s="3">
        <f>IF(AND(K$2&gt;=$D12,K$2&lt;=$E12),1,"")</f>
        <v/>
      </c>
      <c r="L12" s="3">
        <f>IF(AND(L$2&gt;=$D12,L$2&lt;=$E12),1,"")</f>
        <v/>
      </c>
      <c r="M12" s="3">
        <f>IF(AND(M$2&gt;=$D12,M$2&lt;=$E12),1,"")</f>
        <v/>
      </c>
      <c r="N12" s="3">
        <f>IF(AND(N$2&gt;=$D12,N$2&lt;=$E12),1,"")</f>
        <v/>
      </c>
      <c r="O12" s="3">
        <f>IF(AND(O$2&gt;=$D12,O$2&lt;=$E12),1,"")</f>
        <v/>
      </c>
      <c r="P12" s="3">
        <f>IF(AND(P$2&gt;=$D12,P$2&lt;=$E12),1,"")</f>
        <v/>
      </c>
      <c r="Q12" s="3">
        <f>IF(AND(Q$2&gt;=$D12,Q$2&lt;=$E12),1,"")</f>
        <v/>
      </c>
      <c r="R12" s="3">
        <f>IF(AND(R$2&gt;=$D12,R$2&lt;=$E12),1,"")</f>
        <v/>
      </c>
    </row>
    <row r="13">
      <c r="A13" s="12">
        <f>Planning!A12</f>
        <v/>
      </c>
      <c r="B13" s="12">
        <f>Planning!C12</f>
        <v/>
      </c>
      <c r="C13" s="12">
        <f>Planning!D12</f>
        <v/>
      </c>
      <c r="D13" s="34">
        <f>Planning!E12</f>
        <v/>
      </c>
      <c r="E13" s="34">
        <f>Planning!F12</f>
        <v/>
      </c>
      <c r="F13" s="12">
        <f>Planning!K12</f>
        <v/>
      </c>
      <c r="G13" s="12">
        <f>IF(AND(G$2&gt;=$D13,G$2&lt;=$E13),1,"")</f>
        <v/>
      </c>
      <c r="H13" s="12">
        <f>IF(AND(H$2&gt;=$D13,H$2&lt;=$E13),1,"")</f>
        <v/>
      </c>
      <c r="I13" s="12">
        <f>IF(AND(I$2&gt;=$D13,I$2&lt;=$E13),1,"")</f>
        <v/>
      </c>
      <c r="J13" s="12">
        <f>IF(AND(J$2&gt;=$D13,J$2&lt;=$E13),1,"")</f>
        <v/>
      </c>
      <c r="K13" s="12">
        <f>IF(AND(K$2&gt;=$D13,K$2&lt;=$E13),1,"")</f>
        <v/>
      </c>
      <c r="L13" s="12">
        <f>IF(AND(L$2&gt;=$D13,L$2&lt;=$E13),1,"")</f>
        <v/>
      </c>
      <c r="M13" s="12">
        <f>IF(AND(M$2&gt;=$D13,M$2&lt;=$E13),1,"")</f>
        <v/>
      </c>
      <c r="N13" s="12">
        <f>IF(AND(N$2&gt;=$D13,N$2&lt;=$E13),1,"")</f>
        <v/>
      </c>
      <c r="O13" s="12">
        <f>IF(AND(O$2&gt;=$D13,O$2&lt;=$E13),1,"")</f>
        <v/>
      </c>
      <c r="P13" s="12">
        <f>IF(AND(P$2&gt;=$D13,P$2&lt;=$E13),1,"")</f>
        <v/>
      </c>
      <c r="Q13" s="12">
        <f>IF(AND(Q$2&gt;=$D13,Q$2&lt;=$E13),1,"")</f>
        <v/>
      </c>
      <c r="R13" s="12">
        <f>IF(AND(R$2&gt;=$D13,R$2&lt;=$E13),1,"")</f>
        <v/>
      </c>
    </row>
  </sheetData>
  <mergeCells count="1">
    <mergeCell ref="A1:R1"/>
  </mergeCells>
  <conditionalFormatting sqref="G4:G13">
    <cfRule type="expression" priority="1" dxfId="3" stopIfTrue="1">
      <formula>AND(G4=1,$F4="Hoog")</formula>
    </cfRule>
    <cfRule type="expression" priority="2" dxfId="4" stopIfTrue="1">
      <formula>AND(G4=1,$F4="Normaal")</formula>
    </cfRule>
    <cfRule type="expression" priority="3" dxfId="5" stopIfTrue="1">
      <formula>AND(G4=1,$F4="Laag")</formula>
    </cfRule>
  </conditionalFormatting>
  <conditionalFormatting sqref="H4:H13">
    <cfRule type="expression" priority="4" dxfId="3" stopIfTrue="1">
      <formula>AND(H4=1,$F4="Hoog")</formula>
    </cfRule>
    <cfRule type="expression" priority="5" dxfId="4" stopIfTrue="1">
      <formula>AND(H4=1,$F4="Normaal")</formula>
    </cfRule>
    <cfRule type="expression" priority="6" dxfId="5" stopIfTrue="1">
      <formula>AND(H4=1,$F4="Laag")</formula>
    </cfRule>
  </conditionalFormatting>
  <conditionalFormatting sqref="I4:I13">
    <cfRule type="expression" priority="7" dxfId="3" stopIfTrue="1">
      <formula>AND(I4=1,$F4="Hoog")</formula>
    </cfRule>
    <cfRule type="expression" priority="8" dxfId="4" stopIfTrue="1">
      <formula>AND(I4=1,$F4="Normaal")</formula>
    </cfRule>
    <cfRule type="expression" priority="9" dxfId="5" stopIfTrue="1">
      <formula>AND(I4=1,$F4="Laag")</formula>
    </cfRule>
  </conditionalFormatting>
  <conditionalFormatting sqref="J4:J13">
    <cfRule type="expression" priority="10" dxfId="3" stopIfTrue="1">
      <formula>AND(J4=1,$F4="Hoog")</formula>
    </cfRule>
    <cfRule type="expression" priority="11" dxfId="4" stopIfTrue="1">
      <formula>AND(J4=1,$F4="Normaal")</formula>
    </cfRule>
    <cfRule type="expression" priority="12" dxfId="5" stopIfTrue="1">
      <formula>AND(J4=1,$F4="Laag")</formula>
    </cfRule>
  </conditionalFormatting>
  <conditionalFormatting sqref="K4:K13">
    <cfRule type="expression" priority="13" dxfId="3" stopIfTrue="1">
      <formula>AND(K4=1,$F4="Hoog")</formula>
    </cfRule>
    <cfRule type="expression" priority="14" dxfId="4" stopIfTrue="1">
      <formula>AND(K4=1,$F4="Normaal")</formula>
    </cfRule>
    <cfRule type="expression" priority="15" dxfId="5" stopIfTrue="1">
      <formula>AND(K4=1,$F4="Laag")</formula>
    </cfRule>
  </conditionalFormatting>
  <conditionalFormatting sqref="L4:L13">
    <cfRule type="expression" priority="16" dxfId="3" stopIfTrue="1">
      <formula>AND(L4=1,$F4="Hoog")</formula>
    </cfRule>
    <cfRule type="expression" priority="17" dxfId="4" stopIfTrue="1">
      <formula>AND(L4=1,$F4="Normaal")</formula>
    </cfRule>
    <cfRule type="expression" priority="18" dxfId="5" stopIfTrue="1">
      <formula>AND(L4=1,$F4="Laag")</formula>
    </cfRule>
  </conditionalFormatting>
  <conditionalFormatting sqref="M4:M13">
    <cfRule type="expression" priority="19" dxfId="3" stopIfTrue="1">
      <formula>AND(M4=1,$F4="Hoog")</formula>
    </cfRule>
    <cfRule type="expression" priority="20" dxfId="4" stopIfTrue="1">
      <formula>AND(M4=1,$F4="Normaal")</formula>
    </cfRule>
    <cfRule type="expression" priority="21" dxfId="5" stopIfTrue="1">
      <formula>AND(M4=1,$F4="Laag")</formula>
    </cfRule>
  </conditionalFormatting>
  <conditionalFormatting sqref="N4:N13">
    <cfRule type="expression" priority="22" dxfId="3" stopIfTrue="1">
      <formula>AND(N4=1,$F4="Hoog")</formula>
    </cfRule>
    <cfRule type="expression" priority="23" dxfId="4" stopIfTrue="1">
      <formula>AND(N4=1,$F4="Normaal")</formula>
    </cfRule>
    <cfRule type="expression" priority="24" dxfId="5" stopIfTrue="1">
      <formula>AND(N4=1,$F4="Laag")</formula>
    </cfRule>
  </conditionalFormatting>
  <conditionalFormatting sqref="O4:O13">
    <cfRule type="expression" priority="25" dxfId="3" stopIfTrue="1">
      <formula>AND(O4=1,$F4="Hoog")</formula>
    </cfRule>
    <cfRule type="expression" priority="26" dxfId="4" stopIfTrue="1">
      <formula>AND(O4=1,$F4="Normaal")</formula>
    </cfRule>
    <cfRule type="expression" priority="27" dxfId="5" stopIfTrue="1">
      <formula>AND(O4=1,$F4="Laag")</formula>
    </cfRule>
  </conditionalFormatting>
  <conditionalFormatting sqref="P4:P13">
    <cfRule type="expression" priority="28" dxfId="3" stopIfTrue="1">
      <formula>AND(P4=1,$F4="Hoog")</formula>
    </cfRule>
    <cfRule type="expression" priority="29" dxfId="4" stopIfTrue="1">
      <formula>AND(P4=1,$F4="Normaal")</formula>
    </cfRule>
    <cfRule type="expression" priority="30" dxfId="5" stopIfTrue="1">
      <formula>AND(P4=1,$F4="Laag")</formula>
    </cfRule>
  </conditionalFormatting>
  <conditionalFormatting sqref="Q4:Q13">
    <cfRule type="expression" priority="31" dxfId="3" stopIfTrue="1">
      <formula>AND(Q4=1,$F4="Hoog")</formula>
    </cfRule>
    <cfRule type="expression" priority="32" dxfId="4" stopIfTrue="1">
      <formula>AND(Q4=1,$F4="Normaal")</formula>
    </cfRule>
    <cfRule type="expression" priority="33" dxfId="5" stopIfTrue="1">
      <formula>AND(Q4=1,$F4="Laag")</formula>
    </cfRule>
  </conditionalFormatting>
  <conditionalFormatting sqref="R4:R13">
    <cfRule type="expression" priority="34" dxfId="3" stopIfTrue="1">
      <formula>AND(R4=1,$F4="Hoog")</formula>
    </cfRule>
    <cfRule type="expression" priority="35" dxfId="4" stopIfTrue="1">
      <formula>AND(R4=1,$F4="Normaal")</formula>
    </cfRule>
    <cfRule type="expression" priority="36" dxfId="5" stopIfTrue="1">
      <formula>AND(R4=1,$F4="Laag")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4" customHeight="1">
      <c r="A1" s="16" t="inlineStr">
        <is>
          <t>Dashboard - Projectplanning 2026</t>
        </is>
      </c>
    </row>
    <row r="2"/>
    <row r="3">
      <c r="A3" s="20" t="inlineStr">
        <is>
          <t>Totaal aantal taken</t>
        </is>
      </c>
      <c r="B3" s="21" t="n"/>
      <c r="D3" s="20" t="inlineStr">
        <is>
          <t>Aantal gereed</t>
        </is>
      </c>
      <c r="E3" s="21" t="n"/>
      <c r="G3" s="20" t="inlineStr">
        <is>
          <t>Aantal bezig</t>
        </is>
      </c>
      <c r="H3" s="21" t="n"/>
    </row>
    <row r="4">
      <c r="A4" s="22">
        <f>COUNTA(Planning!A3:A12)</f>
        <v/>
      </c>
      <c r="B4" s="21" t="n"/>
      <c r="D4" s="22">
        <f>COUNTIF(Planning!I3:I12,"Gereed")</f>
        <v/>
      </c>
      <c r="E4" s="21" t="n"/>
      <c r="G4" s="22">
        <f>COUNTIF(Planning!I3:I12,"Bezig")</f>
        <v/>
      </c>
      <c r="H4" s="21" t="n"/>
    </row>
    <row r="5"/>
    <row r="6"/>
    <row r="7">
      <c r="A7" s="20" t="inlineStr">
        <is>
          <t>Aantal niet gestart</t>
        </is>
      </c>
      <c r="B7" s="21" t="n"/>
      <c r="D7" s="20" t="inlineStr">
        <is>
          <t>Gemiddelde voortgang</t>
        </is>
      </c>
      <c r="E7" s="21" t="n"/>
      <c r="G7" s="20" t="inlineStr">
        <is>
          <t>Totaal budget</t>
        </is>
      </c>
      <c r="H7" s="21" t="n"/>
    </row>
    <row r="8">
      <c r="A8" s="22">
        <f>COUNTIF(Planning!I3:I12,"Niet gestart")</f>
        <v/>
      </c>
      <c r="B8" s="21" t="n"/>
      <c r="D8" s="23">
        <f>AVERAGE(Planning!H3:H12)</f>
        <v/>
      </c>
      <c r="E8" s="21" t="n"/>
      <c r="G8" s="35">
        <f>SUM(Planning!L3:L12)</f>
        <v/>
      </c>
      <c r="H8" s="21" t="n"/>
    </row>
    <row r="9"/>
    <row r="10"/>
    <row r="11">
      <c r="A11" s="20" t="inlineStr">
        <is>
          <t>Totale werkelijke kosten</t>
        </is>
      </c>
      <c r="B11" s="21" t="n"/>
      <c r="D11" s="20" t="inlineStr">
        <is>
          <t>Totale kostenafwijking</t>
        </is>
      </c>
      <c r="E11" s="21" t="n"/>
      <c r="G11" s="20" t="inlineStr">
        <is>
          <t>Budgetoverschrijding %</t>
        </is>
      </c>
      <c r="H11" s="21" t="n"/>
    </row>
    <row r="12">
      <c r="A12" s="35">
        <f>SUM(Planning!M3:M12)</f>
        <v/>
      </c>
      <c r="B12" s="21" t="n"/>
      <c r="D12" s="35">
        <f>SUM(Planning!N3:N12)</f>
        <v/>
      </c>
      <c r="E12" s="21" t="n"/>
      <c r="G12" s="23">
        <f>IFERROR((SUM(Planning!M3:M12)-SUM(Planning!L3:L12))/SUM(Planning!L3:L12),0)</f>
        <v/>
      </c>
      <c r="H12" s="21" t="n"/>
    </row>
    <row r="13"/>
    <row r="14"/>
    <row r="15"/>
    <row r="16">
      <c r="A16" s="25" t="inlineStr">
        <is>
          <t>Taak</t>
        </is>
      </c>
      <c r="B16" s="25" t="inlineStr">
        <is>
          <t>Voortgang (%)</t>
        </is>
      </c>
      <c r="C16" s="25" t="inlineStr">
        <is>
          <t>Kostenbudget (€)</t>
        </is>
      </c>
      <c r="D16" s="25" t="inlineStr">
        <is>
          <t>Werkelijke kosten (€)</t>
        </is>
      </c>
      <c r="F16" s="25" t="inlineStr">
        <is>
          <t>Status</t>
        </is>
      </c>
      <c r="G16" s="25" t="inlineStr">
        <is>
          <t>Aantal</t>
        </is>
      </c>
    </row>
    <row r="17">
      <c r="A17" s="3">
        <f>Planning!C3</f>
        <v/>
      </c>
      <c r="B17" s="11">
        <f>Planning!H3</f>
        <v/>
      </c>
      <c r="C17" s="30">
        <f>Planning!L3</f>
        <v/>
      </c>
      <c r="D17" s="30">
        <f>Planning!M3</f>
        <v/>
      </c>
      <c r="F17" s="3" t="inlineStr">
        <is>
          <t>Niet gestart</t>
        </is>
      </c>
      <c r="G17" s="3">
        <f>COUNTIF(Planning!I3:I12,"Niet gestart")</f>
        <v/>
      </c>
    </row>
    <row r="18">
      <c r="A18" s="12">
        <f>Planning!C4</f>
        <v/>
      </c>
      <c r="B18" s="15">
        <f>Planning!H4</f>
        <v/>
      </c>
      <c r="C18" s="31">
        <f>Planning!L4</f>
        <v/>
      </c>
      <c r="D18" s="31">
        <f>Planning!M4</f>
        <v/>
      </c>
      <c r="F18" s="12" t="inlineStr">
        <is>
          <t>Bezig</t>
        </is>
      </c>
      <c r="G18" s="12">
        <f>COUNTIF(Planning!I3:I12,"Bezig")</f>
        <v/>
      </c>
    </row>
    <row r="19">
      <c r="A19" s="3">
        <f>Planning!C5</f>
        <v/>
      </c>
      <c r="B19" s="11">
        <f>Planning!H5</f>
        <v/>
      </c>
      <c r="C19" s="30">
        <f>Planning!L5</f>
        <v/>
      </c>
      <c r="D19" s="30">
        <f>Planning!M5</f>
        <v/>
      </c>
      <c r="F19" s="3" t="inlineStr">
        <is>
          <t>Gereed</t>
        </is>
      </c>
      <c r="G19" s="3">
        <f>COUNTIF(Planning!I3:I12,"Gereed")</f>
        <v/>
      </c>
    </row>
    <row r="20">
      <c r="A20" s="12">
        <f>Planning!C6</f>
        <v/>
      </c>
      <c r="B20" s="15">
        <f>Planning!H6</f>
        <v/>
      </c>
      <c r="C20" s="31">
        <f>Planning!L6</f>
        <v/>
      </c>
      <c r="D20" s="31">
        <f>Planning!M6</f>
        <v/>
      </c>
    </row>
    <row r="21">
      <c r="A21" s="3">
        <f>Planning!C7</f>
        <v/>
      </c>
      <c r="B21" s="11">
        <f>Planning!H7</f>
        <v/>
      </c>
      <c r="C21" s="30">
        <f>Planning!L7</f>
        <v/>
      </c>
      <c r="D21" s="30">
        <f>Planning!M7</f>
        <v/>
      </c>
    </row>
    <row r="22">
      <c r="A22" s="12">
        <f>Planning!C8</f>
        <v/>
      </c>
      <c r="B22" s="15">
        <f>Planning!H8</f>
        <v/>
      </c>
      <c r="C22" s="31">
        <f>Planning!L8</f>
        <v/>
      </c>
      <c r="D22" s="31">
        <f>Planning!M8</f>
        <v/>
      </c>
    </row>
    <row r="23">
      <c r="A23" s="3">
        <f>Planning!C9</f>
        <v/>
      </c>
      <c r="B23" s="11">
        <f>Planning!H9</f>
        <v/>
      </c>
      <c r="C23" s="30">
        <f>Planning!L9</f>
        <v/>
      </c>
      <c r="D23" s="30">
        <f>Planning!M9</f>
        <v/>
      </c>
    </row>
    <row r="24">
      <c r="A24" s="12">
        <f>Planning!C10</f>
        <v/>
      </c>
      <c r="B24" s="15">
        <f>Planning!H10</f>
        <v/>
      </c>
      <c r="C24" s="31">
        <f>Planning!L10</f>
        <v/>
      </c>
      <c r="D24" s="31">
        <f>Planning!M10</f>
        <v/>
      </c>
    </row>
    <row r="25">
      <c r="A25" s="3">
        <f>Planning!C11</f>
        <v/>
      </c>
      <c r="B25" s="11">
        <f>Planning!H11</f>
        <v/>
      </c>
      <c r="C25" s="30">
        <f>Planning!L11</f>
        <v/>
      </c>
      <c r="D25" s="30">
        <f>Planning!M11</f>
        <v/>
      </c>
    </row>
    <row r="26">
      <c r="A26" s="12">
        <f>Planning!C12</f>
        <v/>
      </c>
      <c r="B26" s="15">
        <f>Planning!H12</f>
        <v/>
      </c>
      <c r="C26" s="31">
        <f>Planning!L12</f>
        <v/>
      </c>
      <c r="D26" s="31">
        <f>Planning!M12</f>
        <v/>
      </c>
    </row>
  </sheetData>
  <mergeCells count="19">
    <mergeCell ref="A1:H1"/>
    <mergeCell ref="A3:B3"/>
    <mergeCell ref="A4:B4"/>
    <mergeCell ref="D3:E3"/>
    <mergeCell ref="D4:E4"/>
    <mergeCell ref="G3:H3"/>
    <mergeCell ref="G4:H4"/>
    <mergeCell ref="A7:B7"/>
    <mergeCell ref="A8:B8"/>
    <mergeCell ref="D7:E7"/>
    <mergeCell ref="D8:E8"/>
    <mergeCell ref="G7:H7"/>
    <mergeCell ref="G8:H8"/>
    <mergeCell ref="A11:B11"/>
    <mergeCell ref="A12:B12"/>
    <mergeCell ref="D11:E11"/>
    <mergeCell ref="D12:E12"/>
    <mergeCell ref="G11:H11"/>
    <mergeCell ref="G12:H1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4" customHeight="1">
      <c r="A1" s="16" t="inlineStr">
        <is>
          <t>Instructies - Gebruik balkenplanning sjabloon</t>
        </is>
      </c>
    </row>
    <row r="2"/>
    <row r="3" ht="34" customHeight="1">
      <c r="A3" s="26" t="inlineStr">
        <is>
          <t>Blad Planning</t>
        </is>
      </c>
      <c r="B3" s="27" t="inlineStr">
        <is>
          <t>Vul hier alle taken, projecten, verantwoordelijken, datums, voortgang en kosten in. Gele cellen zijn handmatig in te vullen. Duur, status, afwijking en vertraging worden automatisch berekend.</t>
        </is>
      </c>
      <c r="C3" s="36" t="n"/>
      <c r="D3" s="36" t="n"/>
      <c r="E3" s="36" t="n"/>
      <c r="F3" s="21" t="n"/>
    </row>
    <row r="4" ht="34" customHeight="1">
      <c r="A4" s="26" t="inlineStr">
        <is>
          <t>Blad Balkenplanning</t>
        </is>
      </c>
      <c r="B4" s="27" t="inlineStr">
        <is>
          <t>Toont automatisch een visuele Gantt-balk per taak op basis van de start- en einddatum uit Planning. De kleur van de balk geeft de prioriteit aan: rood = hoog, blauw = normaal, groen = laag.</t>
        </is>
      </c>
      <c r="C4" s="36" t="n"/>
      <c r="D4" s="36" t="n"/>
      <c r="E4" s="36" t="n"/>
      <c r="F4" s="21" t="n"/>
    </row>
    <row r="5" ht="34" customHeight="1">
      <c r="A5" s="26" t="inlineStr">
        <is>
          <t>Blad Dashboard</t>
        </is>
      </c>
      <c r="B5" s="27" t="inlineStr">
        <is>
          <t>Geeft een managementoverzicht met KPI’s (aantal taken, voortgang, budget, kostenafwijking) en grafieken: voortgang per taak, verdeling status en budget versus werkelijke kosten.</t>
        </is>
      </c>
      <c r="C5" s="36" t="n"/>
      <c r="D5" s="36" t="n"/>
      <c r="E5" s="36" t="n"/>
      <c r="F5" s="21" t="n"/>
    </row>
    <row r="6" ht="34" customHeight="1">
      <c r="A6" s="26" t="inlineStr">
        <is>
          <t>Statuskleuren Planning</t>
        </is>
      </c>
      <c r="B6" s="27" t="inlineStr">
        <is>
          <t>Rood = einddatum verstreken en nog niet gereed. Groen = 100% gereed. Oranje = status "Bezig". Deze kleuren worden automatisch toegepast via voorwaardelijke opmaak.</t>
        </is>
      </c>
      <c r="C6" s="36" t="n"/>
      <c r="D6" s="36" t="n"/>
      <c r="E6" s="36" t="n"/>
      <c r="F6" s="21" t="n"/>
    </row>
    <row r="7" ht="34" customHeight="1">
      <c r="A7" s="26" t="inlineStr">
        <is>
          <t>Datumnotatie</t>
        </is>
      </c>
      <c r="B7" s="27" t="inlineStr">
        <is>
          <t>Alle datums worden weergegeven in het Nederlandse formaat DD-MM-JJJJ, bijvoorbeeld 05-01-2026.</t>
        </is>
      </c>
      <c r="C7" s="36" t="n"/>
      <c r="D7" s="36" t="n"/>
      <c r="E7" s="36" t="n"/>
      <c r="F7" s="21" t="n"/>
    </row>
    <row r="8" ht="34" customHeight="1">
      <c r="A8" s="26" t="inlineStr">
        <is>
          <t>Valutanotatie</t>
        </is>
      </c>
      <c r="B8" s="27" t="inlineStr">
        <is>
          <t>Alle bedragen worden weergegeven als € 1.234,56 (punt voor duizendtal, komma voor decimalen).</t>
        </is>
      </c>
      <c r="C8" s="36" t="n"/>
      <c r="D8" s="36" t="n"/>
      <c r="E8" s="36" t="n"/>
      <c r="F8" s="21" t="n"/>
    </row>
    <row r="9" ht="34" customHeight="1">
      <c r="A9" s="26" t="inlineStr">
        <is>
          <t>Prioriteit</t>
        </is>
      </c>
      <c r="B9" s="27" t="inlineStr">
        <is>
          <t>Kies bij Prioriteit in Planning uit de lijst: Hoog, Normaal of Laag via het dropdownmenu (gegevensvalidatie).</t>
        </is>
      </c>
      <c r="C9" s="36" t="n"/>
      <c r="D9" s="36" t="n"/>
      <c r="E9" s="36" t="n"/>
      <c r="F9" s="21" t="n"/>
    </row>
    <row r="10" ht="34" customHeight="1">
      <c r="A10" s="26" t="inlineStr">
        <is>
          <t>Afhankelijkheden</t>
        </is>
      </c>
      <c r="B10" s="27" t="inlineStr">
        <is>
          <t>De kolom "Afhankelijk van" toont welke taak eerst afgerond moet zijn, bijvoorbeeld "Taak 3" voor Implementatie fase 1.</t>
        </is>
      </c>
      <c r="C10" s="36" t="n"/>
      <c r="D10" s="36" t="n"/>
      <c r="E10" s="36" t="n"/>
      <c r="F10" s="21" t="n"/>
    </row>
    <row r="11" ht="34" customHeight="1">
      <c r="A11" s="26" t="inlineStr">
        <is>
          <t>Filteren</t>
        </is>
      </c>
      <c r="B11" s="27" t="inlineStr">
        <is>
          <t>Gebruik het filter op de headerrij in Planning om te sorteren of filteren op status, prioriteit of verantwoordelijke.</t>
        </is>
      </c>
      <c r="C11" s="36" t="n"/>
      <c r="D11" s="36" t="n"/>
      <c r="E11" s="36" t="n"/>
      <c r="F11" s="21" t="n"/>
    </row>
  </sheetData>
  <mergeCells count="19">
    <mergeCell ref="A1:E1"/>
    <mergeCell ref="A3"/>
    <mergeCell ref="B3:F3"/>
    <mergeCell ref="A4"/>
    <mergeCell ref="B4:F4"/>
    <mergeCell ref="A5"/>
    <mergeCell ref="B5:F5"/>
    <mergeCell ref="A6"/>
    <mergeCell ref="B6:F6"/>
    <mergeCell ref="A7"/>
    <mergeCell ref="B7:F7"/>
    <mergeCell ref="A8"/>
    <mergeCell ref="B8:F8"/>
    <mergeCell ref="A9"/>
    <mergeCell ref="B9:F9"/>
    <mergeCell ref="A10"/>
    <mergeCell ref="B10:F10"/>
    <mergeCell ref="A11"/>
    <mergeCell ref="B11:F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2026-07-02T14:20:10Z</dcterms:created>
  <dcterms:modified xmlns:dcterms="http://purl.org/dc/terms/" xmlns:xsi="http://www.w3.org/2001/XMLSchema-instance" xsi:type="dcterms:W3CDTF">2026-07-02T14:20:10Z</dcterms:modified>
</cp:coreProperties>
</file>