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egroting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ellingen" sheetId="3" state="visible" r:id="rId3"/>
    <sheet xmlns:r="http://schemas.openxmlformats.org/officeDocument/2006/relationships" name="Toelicht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€&quot; #.##0,00"/>
    <numFmt numFmtId="165" formatCode="0,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b val="1"/>
    </font>
    <font>
      <name val="Calibri"/>
      <b val="1"/>
      <color rgb="00C8102E"/>
      <sz val="11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pivotButton="0" quotePrefix="0" xfId="0"/>
    <xf numFmtId="164" fontId="3" fillId="3" borderId="1" pivotButton="0" quotePrefix="0" xfId="0"/>
    <xf numFmtId="164" fontId="3" fillId="4" borderId="1" pivotButton="0" quotePrefix="0" xfId="0"/>
    <xf numFmtId="165" fontId="3" fillId="4" borderId="1" pivotButton="0" quotePrefix="0" xfId="0"/>
    <xf numFmtId="9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5" borderId="1" pivotButton="0" quotePrefix="0" xfId="0"/>
    <xf numFmtId="164" fontId="3" fillId="5" borderId="1" pivotButton="0" quotePrefix="0" xfId="0"/>
    <xf numFmtId="165" fontId="3" fillId="5" borderId="1" pivotButton="0" quotePrefix="0" xfId="0"/>
    <xf numFmtId="0" fontId="4" fillId="0" borderId="0" pivotButton="0" quotePrefix="0" xfId="0"/>
    <xf numFmtId="164" fontId="4" fillId="0" borderId="1" pivotButton="0" quotePrefix="0" xfId="0"/>
    <xf numFmtId="0" fontId="5" fillId="0" borderId="0" pivotButton="0" quotePrefix="0" xfId="0"/>
    <xf numFmtId="0" fontId="0" fillId="4" borderId="1" pivotButton="0" quotePrefix="0" xfId="0"/>
    <xf numFmtId="164" fontId="0" fillId="4" borderId="1" pivotButton="0" quotePrefix="0" xfId="0"/>
    <xf numFmtId="0" fontId="0" fillId="5" borderId="1" pivotButton="0" quotePrefix="0" xfId="0"/>
    <xf numFmtId="164" fontId="0" fillId="5" borderId="1" pivotButton="0" quotePrefix="0" xfId="0"/>
    <xf numFmtId="165" fontId="4" fillId="0" borderId="1" pivotButton="0" quotePrefix="0" xfId="0"/>
    <xf numFmtId="1" fontId="4" fillId="0" borderId="1" pivotButton="0" quotePrefix="0" xfId="0"/>
    <xf numFmtId="9" fontId="3" fillId="4" borderId="1" pivotButton="0" quotePrefix="0" xfId="0"/>
    <xf numFmtId="9" fontId="3" fillId="5" borderId="1" pivotButton="0" quotePrefix="0" xfId="0"/>
    <xf numFmtId="0" fontId="5" fillId="0" borderId="1" applyAlignment="1" pivotButton="0" quotePrefix="0" xfId="0">
      <alignment horizontal="left" vertical="top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6">
    <dxf>
      <font>
        <b val="1"/>
        <color rgb="00DC2626"/>
      </font>
    </dxf>
    <dxf>
      <font>
        <b val="1"/>
        <color rgb="0016A34A"/>
      </font>
    </dxf>
    <dxf>
      <font>
        <color rgb="00DC2626"/>
      </font>
    </dxf>
    <dxf>
      <font>
        <color rgb="0016A34A"/>
      </font>
    </dxf>
    <dxf>
      <font>
        <name val="Calibri"/>
        <b val="1"/>
        <color rgb="00DC2626"/>
        <sz val="10"/>
      </font>
    </dxf>
    <dxf>
      <font>
        <name val="Calibri"/>
        <b val="1"/>
        <color rgb="0016A34A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Begroot vs Werkelijk per maand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'Samenvatting'!$D$5:$D$9</f>
            </numRef>
          </cat>
          <val>
            <numRef>
              <f>'Samenvatting'!$E$5:$E$9</f>
            </numRef>
          </val>
        </ser>
        <ser>
          <idx val="1"/>
          <order val="1"/>
          <tx>
            <strRef>
              <f>'Samenvatting'!F4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'Samenvatting'!$D$5:$D$9</f>
            </numRef>
          </cat>
          <val>
            <numRef>
              <f>'Samenvatting'!$F$5:$F$9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Nettosaldo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'Samenvatting'!G4</f>
            </strRef>
          </tx>
          <spPr>
            <a:ln xmlns:a="http://schemas.openxmlformats.org/drawingml/2006/main" w="25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'Samenvatting'!$D$5:$D$9</f>
            </numRef>
          </cat>
          <val>
            <numRef>
              <f>'Samenvatting'!$G$5:$G$9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Nettosaldo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werkelijke kosten per categorie</a:t>
            </a:r>
          </a:p>
        </rich>
      </tx>
    </title>
    <plotArea>
      <pieChart>
        <varyColors val="1"/>
        <ser>
          <idx val="0"/>
          <order val="0"/>
          <tx>
            <strRef>
              <f>'Samenvatting'!J4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'Samenvatting'!$I$5:$I$10</f>
            </numRef>
          </cat>
          <val>
            <numRef>
              <f>'Samenvatting'!$J$5:$J$10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33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16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22" customWidth="1" min="3" max="3"/>
    <col width="12" customWidth="1" min="4" max="4"/>
    <col width="18" customWidth="1" min="5" max="5"/>
    <col width="18" customWidth="1" min="6" max="6"/>
    <col width="14" customWidth="1" min="7" max="7"/>
    <col width="13" customWidth="1" min="8" max="8"/>
    <col width="11" customWidth="1" min="9" max="9"/>
    <col width="14" customWidth="1" min="10" max="10"/>
    <col width="15" customWidth="1" min="11" max="11"/>
    <col width="26" customWidth="1" min="12" max="12"/>
  </cols>
  <sheetData>
    <row r="1" ht="28" customHeight="1">
      <c r="A1" s="1" t="inlineStr">
        <is>
          <t>Begroting 2026 - MKB/ZZP Financieel Overzicht</t>
        </is>
      </c>
    </row>
    <row r="2">
      <c r="A2" s="2" t="inlineStr">
        <is>
          <t>Maand</t>
        </is>
      </c>
      <c r="B2" s="2" t="inlineStr">
        <is>
          <t>Categorie</t>
        </is>
      </c>
      <c r="C2" s="2" t="inlineStr">
        <is>
          <t>Subcategorie</t>
        </is>
      </c>
      <c r="D2" s="2" t="inlineStr">
        <is>
          <t>Type</t>
        </is>
      </c>
      <c r="E2" s="2" t="inlineStr">
        <is>
          <t>Begroot bedrag (€)</t>
        </is>
      </c>
      <c r="F2" s="2" t="inlineStr">
        <is>
          <t>Werkelijk bedrag (€)</t>
        </is>
      </c>
      <c r="G2" s="2" t="inlineStr">
        <is>
          <t>Verschil (€)</t>
        </is>
      </c>
      <c r="H2" s="2" t="inlineStr">
        <is>
          <t>Verschil (%)</t>
        </is>
      </c>
      <c r="I2" s="2" t="inlineStr">
        <is>
          <t>Btw-tarief</t>
        </is>
      </c>
      <c r="J2" s="2" t="inlineStr">
        <is>
          <t>Btw-bedrag (€)</t>
        </is>
      </c>
      <c r="K2" s="2" t="inlineStr">
        <is>
          <t>Status</t>
        </is>
      </c>
      <c r="L2" s="2" t="inlineStr">
        <is>
          <t>Toelichting</t>
        </is>
      </c>
    </row>
    <row r="3">
      <c r="A3" s="3" t="inlineStr">
        <is>
          <t>Januari 2026</t>
        </is>
      </c>
      <c r="B3" s="4" t="inlineStr">
        <is>
          <t>Omzet</t>
        </is>
      </c>
      <c r="C3" s="4" t="inlineStr">
        <is>
          <t>Diensten</t>
        </is>
      </c>
      <c r="D3" s="3" t="inlineStr">
        <is>
          <t>Opbrengst</t>
        </is>
      </c>
      <c r="E3" s="5" t="n">
        <v>12500</v>
      </c>
      <c r="F3" s="5" t="n">
        <v>13200</v>
      </c>
      <c r="G3" s="6">
        <f>F3-E3</f>
        <v/>
      </c>
      <c r="H3" s="7">
        <f>IFERROR(G3/E3,0)</f>
        <v/>
      </c>
      <c r="I3" s="8" t="n">
        <v>0.21</v>
      </c>
      <c r="J3" s="6">
        <f>E3*I3</f>
        <v/>
      </c>
      <c r="K3" s="3">
        <f>IF(G3&gt;0,"Boven budget",IF(G3&lt;0,"Onder budget","Op schema"))</f>
        <v/>
      </c>
      <c r="L3" s="4" t="inlineStr">
        <is>
          <t>Nieuwe klant erbij</t>
        </is>
      </c>
    </row>
    <row r="4">
      <c r="A4" s="9" t="inlineStr">
        <is>
          <t>Januari 2026</t>
        </is>
      </c>
      <c r="B4" s="10" t="inlineStr">
        <is>
          <t>Personeelskosten</t>
        </is>
      </c>
      <c r="C4" s="10" t="inlineStr">
        <is>
          <t>Lonen</t>
        </is>
      </c>
      <c r="D4" s="9" t="inlineStr">
        <is>
          <t>Kosten</t>
        </is>
      </c>
      <c r="E4" s="5" t="n">
        <v>4800</v>
      </c>
      <c r="F4" s="5" t="n">
        <v>4950</v>
      </c>
      <c r="G4" s="11">
        <f>F4-E4</f>
        <v/>
      </c>
      <c r="H4" s="12">
        <f>IFERROR(G4/E4,0)</f>
        <v/>
      </c>
      <c r="I4" s="8" t="n">
        <v>0</v>
      </c>
      <c r="J4" s="11">
        <f>E4*I4</f>
        <v/>
      </c>
      <c r="K4" s="9">
        <f>IF(G4&gt;0,"Boven budget",IF(G4&lt;0,"Onder budget","Op schema"))</f>
        <v/>
      </c>
      <c r="L4" s="10" t="inlineStr">
        <is>
          <t>CAO-verhoging</t>
        </is>
      </c>
    </row>
    <row r="5">
      <c r="A5" s="3" t="inlineStr">
        <is>
          <t>Februari 2026</t>
        </is>
      </c>
      <c r="B5" s="4" t="inlineStr">
        <is>
          <t>Marketing</t>
        </is>
      </c>
      <c r="C5" s="4" t="inlineStr">
        <is>
          <t>Online advertenties</t>
        </is>
      </c>
      <c r="D5" s="3" t="inlineStr">
        <is>
          <t>Kosten</t>
        </is>
      </c>
      <c r="E5" s="5" t="n">
        <v>1200</v>
      </c>
      <c r="F5" s="5" t="n">
        <v>980</v>
      </c>
      <c r="G5" s="6">
        <f>F5-E5</f>
        <v/>
      </c>
      <c r="H5" s="7">
        <f>IFERROR(G5/E5,0)</f>
        <v/>
      </c>
      <c r="I5" s="8" t="n">
        <v>0.21</v>
      </c>
      <c r="J5" s="6">
        <f>E5*I5</f>
        <v/>
      </c>
      <c r="K5" s="3">
        <f>IF(G5&gt;0,"Boven budget",IF(G5&lt;0,"Onder budget","Op schema"))</f>
        <v/>
      </c>
      <c r="L5" s="4" t="inlineStr">
        <is>
          <t>Campagne bijgesteld</t>
        </is>
      </c>
    </row>
    <row r="6">
      <c r="A6" s="9" t="inlineStr">
        <is>
          <t>Februari 2026</t>
        </is>
      </c>
      <c r="B6" s="10" t="inlineStr">
        <is>
          <t>Huisvesting</t>
        </is>
      </c>
      <c r="C6" s="10" t="inlineStr">
        <is>
          <t>Huur kantoor</t>
        </is>
      </c>
      <c r="D6" s="9" t="inlineStr">
        <is>
          <t>Kosten</t>
        </is>
      </c>
      <c r="E6" s="5" t="n">
        <v>1650</v>
      </c>
      <c r="F6" s="5" t="n">
        <v>1650</v>
      </c>
      <c r="G6" s="11">
        <f>F6-E6</f>
        <v/>
      </c>
      <c r="H6" s="12">
        <f>IFERROR(G6/E6,0)</f>
        <v/>
      </c>
      <c r="I6" s="8" t="n">
        <v>0</v>
      </c>
      <c r="J6" s="11">
        <f>E6*I6</f>
        <v/>
      </c>
      <c r="K6" s="9">
        <f>IF(G6&gt;0,"Boven budget",IF(G6&lt;0,"Onder budget","Op schema"))</f>
        <v/>
      </c>
      <c r="L6" s="10" t="inlineStr">
        <is>
          <t>Vast bedrag</t>
        </is>
      </c>
    </row>
    <row r="7">
      <c r="A7" s="3" t="inlineStr">
        <is>
          <t>Maart 2026</t>
        </is>
      </c>
      <c r="B7" s="4" t="inlineStr">
        <is>
          <t>Omzet</t>
        </is>
      </c>
      <c r="C7" s="4" t="inlineStr">
        <is>
          <t>Advies</t>
        </is>
      </c>
      <c r="D7" s="3" t="inlineStr">
        <is>
          <t>Opbrengst</t>
        </is>
      </c>
      <c r="E7" s="5" t="n">
        <v>8000</v>
      </c>
      <c r="F7" s="5" t="n">
        <v>7600</v>
      </c>
      <c r="G7" s="6">
        <f>F7-E7</f>
        <v/>
      </c>
      <c r="H7" s="7">
        <f>IFERROR(G7/E7,0)</f>
        <v/>
      </c>
      <c r="I7" s="8" t="n">
        <v>0.21</v>
      </c>
      <c r="J7" s="6">
        <f>E7*I7</f>
        <v/>
      </c>
      <c r="K7" s="3">
        <f>IF(G7&gt;0,"Boven budget",IF(G7&lt;0,"Onder budget","Op schema"))</f>
        <v/>
      </c>
      <c r="L7" s="4" t="inlineStr">
        <is>
          <t>Project vertraagd</t>
        </is>
      </c>
    </row>
    <row r="8">
      <c r="A8" s="9" t="inlineStr">
        <is>
          <t>Maart 2026</t>
        </is>
      </c>
      <c r="B8" s="10" t="inlineStr">
        <is>
          <t>Kantoorkosten</t>
        </is>
      </c>
      <c r="C8" s="10" t="inlineStr">
        <is>
          <t>Software abonnementen</t>
        </is>
      </c>
      <c r="D8" s="9" t="inlineStr">
        <is>
          <t>Kosten</t>
        </is>
      </c>
      <c r="E8" s="5" t="n">
        <v>450</v>
      </c>
      <c r="F8" s="5" t="n">
        <v>525</v>
      </c>
      <c r="G8" s="11">
        <f>F8-E8</f>
        <v/>
      </c>
      <c r="H8" s="12">
        <f>IFERROR(G8/E8,0)</f>
        <v/>
      </c>
      <c r="I8" s="8" t="n">
        <v>0.21</v>
      </c>
      <c r="J8" s="11">
        <f>E8*I8</f>
        <v/>
      </c>
      <c r="K8" s="9">
        <f>IF(G8&gt;0,"Boven budget",IF(G8&lt;0,"Onder budget","Op schema"))</f>
        <v/>
      </c>
      <c r="L8" s="10" t="inlineStr">
        <is>
          <t>Extra licenties</t>
        </is>
      </c>
    </row>
    <row r="9">
      <c r="A9" s="3" t="inlineStr">
        <is>
          <t>April 2026</t>
        </is>
      </c>
      <c r="B9" s="4" t="inlineStr">
        <is>
          <t>Reiskosten</t>
        </is>
      </c>
      <c r="C9" s="4" t="inlineStr">
        <is>
          <t>OV/auto</t>
        </is>
      </c>
      <c r="D9" s="3" t="inlineStr">
        <is>
          <t>Kosten</t>
        </is>
      </c>
      <c r="E9" s="5" t="n">
        <v>300</v>
      </c>
      <c r="F9" s="5" t="n">
        <v>260</v>
      </c>
      <c r="G9" s="6">
        <f>F9-E9</f>
        <v/>
      </c>
      <c r="H9" s="7">
        <f>IFERROR(G9/E9,0)</f>
        <v/>
      </c>
      <c r="I9" s="8" t="n">
        <v>0.09</v>
      </c>
      <c r="J9" s="6">
        <f>E9*I9</f>
        <v/>
      </c>
      <c r="K9" s="3">
        <f>IF(G9&gt;0,"Boven budget",IF(G9&lt;0,"Onder budget","Op schema"))</f>
        <v/>
      </c>
      <c r="L9" s="4" t="inlineStr">
        <is>
          <t>Minder reisdagen</t>
        </is>
      </c>
    </row>
    <row r="10">
      <c r="A10" s="9" t="inlineStr">
        <is>
          <t>April 2026</t>
        </is>
      </c>
      <c r="B10" s="10" t="inlineStr">
        <is>
          <t>Omzet</t>
        </is>
      </c>
      <c r="C10" s="10" t="inlineStr">
        <is>
          <t>Projectwerk</t>
        </is>
      </c>
      <c r="D10" s="9" t="inlineStr">
        <is>
          <t>Opbrengst</t>
        </is>
      </c>
      <c r="E10" s="5" t="n">
        <v>10000</v>
      </c>
      <c r="F10" s="5" t="n">
        <v>10800</v>
      </c>
      <c r="G10" s="11">
        <f>F10-E10</f>
        <v/>
      </c>
      <c r="H10" s="12">
        <f>IFERROR(G10/E10,0)</f>
        <v/>
      </c>
      <c r="I10" s="8" t="n">
        <v>0.21</v>
      </c>
      <c r="J10" s="11">
        <f>E10*I10</f>
        <v/>
      </c>
      <c r="K10" s="9">
        <f>IF(G10&gt;0,"Boven budget",IF(G10&lt;0,"Onder budget","Op schema"))</f>
        <v/>
      </c>
      <c r="L10" s="10" t="inlineStr">
        <is>
          <t>Meerwerk gefactureerd</t>
        </is>
      </c>
    </row>
    <row r="11">
      <c r="A11" s="3" t="inlineStr">
        <is>
          <t>Mei 2026</t>
        </is>
      </c>
      <c r="B11" s="4" t="inlineStr">
        <is>
          <t>Verkoopkosten</t>
        </is>
      </c>
      <c r="C11" s="4" t="inlineStr">
        <is>
          <t>Relatiegeschenken</t>
        </is>
      </c>
      <c r="D11" s="3" t="inlineStr">
        <is>
          <t>Kosten</t>
        </is>
      </c>
      <c r="E11" s="5" t="n">
        <v>250</v>
      </c>
      <c r="F11" s="5" t="n">
        <v>310</v>
      </c>
      <c r="G11" s="6">
        <f>F11-E11</f>
        <v/>
      </c>
      <c r="H11" s="7">
        <f>IFERROR(G11/E11,0)</f>
        <v/>
      </c>
      <c r="I11" s="8" t="n">
        <v>0.21</v>
      </c>
      <c r="J11" s="6">
        <f>E11*I11</f>
        <v/>
      </c>
      <c r="K11" s="3">
        <f>IF(G11&gt;0,"Boven budget",IF(G11&lt;0,"Onder budget","Op schema"))</f>
        <v/>
      </c>
      <c r="L11" s="4" t="inlineStr">
        <is>
          <t>Extra relatiegeschenk</t>
        </is>
      </c>
    </row>
    <row r="12">
      <c r="A12" s="9" t="inlineStr">
        <is>
          <t>Mei 2026</t>
        </is>
      </c>
      <c r="B12" s="10" t="inlineStr">
        <is>
          <t>Overige inkomsten</t>
        </is>
      </c>
      <c r="C12" s="10" t="inlineStr">
        <is>
          <t>Rente/kleine baten</t>
        </is>
      </c>
      <c r="D12" s="9" t="inlineStr">
        <is>
          <t>Opbrengst</t>
        </is>
      </c>
      <c r="E12" s="5" t="n">
        <v>100</v>
      </c>
      <c r="F12" s="5" t="n">
        <v>95</v>
      </c>
      <c r="G12" s="11">
        <f>F12-E12</f>
        <v/>
      </c>
      <c r="H12" s="12">
        <f>IFERROR(G12/E12,0)</f>
        <v/>
      </c>
      <c r="I12" s="8" t="n">
        <v>0</v>
      </c>
      <c r="J12" s="11">
        <f>E12*I12</f>
        <v/>
      </c>
      <c r="K12" s="9">
        <f>IF(G12&gt;0,"Boven budget",IF(G12&lt;0,"Onder budget","Op schema"))</f>
        <v/>
      </c>
      <c r="L12" s="10" t="inlineStr">
        <is>
          <t>Bankrente lager</t>
        </is>
      </c>
    </row>
    <row r="13"/>
    <row r="14">
      <c r="D14" s="13" t="inlineStr">
        <is>
          <t>Totaal</t>
        </is>
      </c>
      <c r="E14" s="14">
        <f>SUM(E3:E12)</f>
        <v/>
      </c>
      <c r="F14" s="14">
        <f>SUM(F3:F12)</f>
        <v/>
      </c>
      <c r="G14" s="14">
        <f>SUM(G3:G12)</f>
        <v/>
      </c>
      <c r="J14" s="14">
        <f>SUM(J3:J12)</f>
        <v/>
      </c>
    </row>
  </sheetData>
  <mergeCells count="1">
    <mergeCell ref="A1:L1"/>
  </mergeCells>
  <conditionalFormatting sqref="K3:K12">
    <cfRule type="expression" priority="1" dxfId="0" stopIfTrue="1">
      <formula>K3="Boven budget"</formula>
    </cfRule>
    <cfRule type="expression" priority="2" dxfId="1" stopIfTrue="1">
      <formula>K3="Onder budget"</formula>
    </cfRule>
  </conditionalFormatting>
  <conditionalFormatting sqref="G3:G12">
    <cfRule type="expression" priority="3" dxfId="2" stopIfTrue="1">
      <formula>G3&gt;0</formula>
    </cfRule>
    <cfRule type="expression" priority="4" dxfId="3" stopIfTrue="1">
      <formula>G3&lt;0</formula>
    </cfRule>
  </conditionalFormatting>
  <dataValidations count="2">
    <dataValidation sqref="D3:D32" showErrorMessage="1" showInputMessage="1" allowBlank="1" type="list">
      <formula1>"Opbrengst,Kosten"</formula1>
    </dataValidation>
    <dataValidation sqref="I3:I32" showErrorMessage="1" showInputMessage="1" allowBlank="1" type="list">
      <formula1>"0,0.09,0.21"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4" customWidth="1" min="3" max="3"/>
    <col width="16" customWidth="1" min="4" max="4"/>
    <col width="16" customWidth="1" min="5" max="5"/>
    <col width="18" customWidth="1" min="6" max="6"/>
    <col width="16" customWidth="1" min="7" max="7"/>
    <col width="20" customWidth="1" min="9" max="9"/>
    <col width="18" customWidth="1" min="10" max="10"/>
  </cols>
  <sheetData>
    <row r="1" ht="28" customHeight="1">
      <c r="A1" s="1" t="inlineStr">
        <is>
          <t>Samenvatting &amp; Dashboard 2026</t>
        </is>
      </c>
    </row>
    <row r="2"/>
    <row r="3">
      <c r="A3" s="15" t="inlineStr">
        <is>
          <t>Kerncijfers</t>
        </is>
      </c>
      <c r="D3" s="15" t="inlineStr">
        <is>
          <t>Maandoverzicht</t>
        </is>
      </c>
      <c r="I3" s="15" t="inlineStr">
        <is>
          <t>Kostenverdeling per categorie (werkelijk)</t>
        </is>
      </c>
    </row>
    <row r="4">
      <c r="A4" s="4" t="inlineStr">
        <is>
          <t>Totale begrote opbrengsten</t>
        </is>
      </c>
      <c r="B4" s="14">
        <f>SUMIF(Begroting!D:D,"Opbrengst",Begroting!E:E)</f>
        <v/>
      </c>
      <c r="D4" s="2" t="inlineStr">
        <is>
          <t>Maand</t>
        </is>
      </c>
      <c r="E4" s="2" t="inlineStr">
        <is>
          <t>Begroot totaal</t>
        </is>
      </c>
      <c r="F4" s="2" t="inlineStr">
        <is>
          <t>Werkelijk totaal</t>
        </is>
      </c>
      <c r="G4" s="2" t="inlineStr">
        <is>
          <t>Nettosaldo</t>
        </is>
      </c>
      <c r="I4" s="2" t="inlineStr">
        <is>
          <t>Categorie</t>
        </is>
      </c>
      <c r="J4" s="2" t="inlineStr">
        <is>
          <t>Werkelijk bedrag</t>
        </is>
      </c>
    </row>
    <row r="5">
      <c r="A5" s="10" t="inlineStr">
        <is>
          <t>Totale werkelijke opbrengsten</t>
        </is>
      </c>
      <c r="B5" s="14">
        <f>SUMIF(Begroting!D:D,"Opbrengst",Begroting!F:F)</f>
        <v/>
      </c>
      <c r="D5" s="16" t="inlineStr">
        <is>
          <t>Januari 2026</t>
        </is>
      </c>
      <c r="E5" s="17">
        <f>SUMIF(Begroting!A:A,D5,Begroting!E:E)</f>
        <v/>
      </c>
      <c r="F5" s="17">
        <f>SUMIF(Begroting!A:A,D5,Begroting!F:F)</f>
        <v/>
      </c>
      <c r="G5" s="17">
        <f>F5-E5</f>
        <v/>
      </c>
      <c r="I5" s="16" t="inlineStr">
        <is>
          <t>Personeelskosten</t>
        </is>
      </c>
      <c r="J5" s="17">
        <f>SUMIF(Begroting!B:B,I5,Begroting!F:F)</f>
        <v/>
      </c>
    </row>
    <row r="6">
      <c r="A6" s="4" t="inlineStr">
        <is>
          <t>Totale begrote kosten</t>
        </is>
      </c>
      <c r="B6" s="14">
        <f>SUMIF(Begroting!D:D,"Kosten",Begroting!E:E)</f>
        <v/>
      </c>
      <c r="D6" s="18" t="inlineStr">
        <is>
          <t>Februari 2026</t>
        </is>
      </c>
      <c r="E6" s="19">
        <f>SUMIF(Begroting!A:A,D6,Begroting!E:E)</f>
        <v/>
      </c>
      <c r="F6" s="19">
        <f>SUMIF(Begroting!A:A,D6,Begroting!F:F)</f>
        <v/>
      </c>
      <c r="G6" s="19">
        <f>F6-E6</f>
        <v/>
      </c>
      <c r="I6" s="18" t="inlineStr">
        <is>
          <t>Marketing</t>
        </is>
      </c>
      <c r="J6" s="19">
        <f>SUMIF(Begroting!B:B,I6,Begroting!F:F)</f>
        <v/>
      </c>
    </row>
    <row r="7">
      <c r="A7" s="10" t="inlineStr">
        <is>
          <t>Totale werkelijke kosten</t>
        </is>
      </c>
      <c r="B7" s="14">
        <f>SUMIF(Begroting!D:D,"Kosten",Begroting!F:F)</f>
        <v/>
      </c>
      <c r="D7" s="16" t="inlineStr">
        <is>
          <t>Maart 2026</t>
        </is>
      </c>
      <c r="E7" s="17">
        <f>SUMIF(Begroting!A:A,D7,Begroting!E:E)</f>
        <v/>
      </c>
      <c r="F7" s="17">
        <f>SUMIF(Begroting!A:A,D7,Begroting!F:F)</f>
        <v/>
      </c>
      <c r="G7" s="17">
        <f>F7-E7</f>
        <v/>
      </c>
      <c r="I7" s="16" t="inlineStr">
        <is>
          <t>Huisvesting</t>
        </is>
      </c>
      <c r="J7" s="17">
        <f>SUMIF(Begroting!B:B,I7,Begroting!F:F)</f>
        <v/>
      </c>
    </row>
    <row r="8">
      <c r="A8" s="4" t="inlineStr">
        <is>
          <t>Nettosaldo begroot</t>
        </is>
      </c>
      <c r="B8" s="14">
        <f>B4-B6</f>
        <v/>
      </c>
      <c r="D8" s="18" t="inlineStr">
        <is>
          <t>April 2026</t>
        </is>
      </c>
      <c r="E8" s="19">
        <f>SUMIF(Begroting!A:A,D8,Begroting!E:E)</f>
        <v/>
      </c>
      <c r="F8" s="19">
        <f>SUMIF(Begroting!A:A,D8,Begroting!F:F)</f>
        <v/>
      </c>
      <c r="G8" s="19">
        <f>F8-E8</f>
        <v/>
      </c>
      <c r="I8" s="18" t="inlineStr">
        <is>
          <t>Kantoorkosten</t>
        </is>
      </c>
      <c r="J8" s="19">
        <f>SUMIF(Begroting!B:B,I8,Begroting!F:F)</f>
        <v/>
      </c>
    </row>
    <row r="9">
      <c r="A9" s="10" t="inlineStr">
        <is>
          <t>Nettosaldo werkelijk</t>
        </is>
      </c>
      <c r="B9" s="14">
        <f>B5-B7</f>
        <v/>
      </c>
      <c r="D9" s="16" t="inlineStr">
        <is>
          <t>Mei 2026</t>
        </is>
      </c>
      <c r="E9" s="17">
        <f>SUMIF(Begroting!A:A,D9,Begroting!E:E)</f>
        <v/>
      </c>
      <c r="F9" s="17">
        <f>SUMIF(Begroting!A:A,D9,Begroting!F:F)</f>
        <v/>
      </c>
      <c r="G9" s="17">
        <f>F9-E9</f>
        <v/>
      </c>
      <c r="I9" s="16" t="inlineStr">
        <is>
          <t>Reiskosten</t>
        </is>
      </c>
      <c r="J9" s="17">
        <f>SUMIF(Begroting!B:B,I9,Begroting!F:F)</f>
        <v/>
      </c>
    </row>
    <row r="10">
      <c r="A10" s="4" t="inlineStr">
        <is>
          <t>Afwijking totaal</t>
        </is>
      </c>
      <c r="B10" s="14">
        <f>B9-B8</f>
        <v/>
      </c>
      <c r="I10" s="18" t="inlineStr">
        <is>
          <t>Verkoopkosten</t>
        </is>
      </c>
      <c r="J10" s="19">
        <f>SUMIF(Begroting!B:B,I10,Begroting!F:F)</f>
        <v/>
      </c>
    </row>
    <row r="11">
      <c r="A11" s="10" t="inlineStr">
        <is>
          <t>Afwijking percentage</t>
        </is>
      </c>
      <c r="B11" s="20">
        <f>IFERROR(B10/B8,0)</f>
        <v/>
      </c>
    </row>
    <row r="12">
      <c r="A12" s="4" t="inlineStr">
        <is>
          <t>Grootste kostenpost (werkelijk)</t>
        </is>
      </c>
      <c r="B12" s="14">
        <f>MAX(IF(Begroting!D3:D12="Kosten",Begroting!F3:F12))</f>
        <v/>
      </c>
    </row>
    <row r="13">
      <c r="A13" s="10" t="inlineStr">
        <is>
          <t>Grootste positieve afwijking</t>
        </is>
      </c>
      <c r="B13" s="14">
        <f>MAX(Begroting!G3:G12)</f>
        <v/>
      </c>
    </row>
    <row r="14">
      <c r="A14" s="4" t="inlineStr">
        <is>
          <t>Aantal posten boven budget</t>
        </is>
      </c>
      <c r="B14" s="21">
        <f>COUNTIF(Begroting!K:K,"Boven budget")</f>
        <v/>
      </c>
    </row>
  </sheetData>
  <mergeCells count="1">
    <mergeCell ref="A1:E1"/>
  </mergeCells>
  <conditionalFormatting sqref="B10">
    <cfRule type="expression" priority="1" dxfId="4">
      <formula>B10&lt;0</formula>
    </cfRule>
    <cfRule type="expression" priority="2" dxfId="5">
      <formula>B10&gt;=0</formula>
    </cfRule>
  </conditionalFormatting>
  <conditionalFormatting sqref="B14">
    <cfRule type="expression" priority="3" dxfId="5">
      <formula>B14&gt;0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2" customWidth="1" min="3" max="3"/>
    <col width="18" customWidth="1" min="4" max="4"/>
    <col width="10" customWidth="1" min="5" max="5"/>
  </cols>
  <sheetData>
    <row r="1" ht="28" customHeight="1">
      <c r="A1" s="1" t="inlineStr">
        <is>
          <t>Instellingen - Categorieën &amp; Btw-tarieven</t>
        </is>
      </c>
    </row>
    <row r="2">
      <c r="A2" s="2" t="inlineStr">
        <is>
          <t>Categorie</t>
        </is>
      </c>
      <c r="B2" s="2" t="inlineStr">
        <is>
          <t>Subcategorie</t>
        </is>
      </c>
      <c r="C2" s="2" t="inlineStr">
        <is>
          <t>Type</t>
        </is>
      </c>
      <c r="D2" s="2" t="inlineStr">
        <is>
          <t>Standaard btw-tarief</t>
        </is>
      </c>
      <c r="E2" s="2" t="inlineStr">
        <is>
          <t>Actief</t>
        </is>
      </c>
    </row>
    <row r="3">
      <c r="A3" s="4" t="inlineStr">
        <is>
          <t>Omzet</t>
        </is>
      </c>
      <c r="B3" s="4" t="inlineStr">
        <is>
          <t>Diensten</t>
        </is>
      </c>
      <c r="C3" s="3" t="inlineStr">
        <is>
          <t>Opbrengst</t>
        </is>
      </c>
      <c r="D3" s="22" t="n">
        <v>0.21</v>
      </c>
      <c r="E3" s="3" t="inlineStr">
        <is>
          <t>Ja</t>
        </is>
      </c>
    </row>
    <row r="4">
      <c r="A4" s="10" t="inlineStr">
        <is>
          <t>Omzet</t>
        </is>
      </c>
      <c r="B4" s="10" t="inlineStr">
        <is>
          <t>Advies</t>
        </is>
      </c>
      <c r="C4" s="9" t="inlineStr">
        <is>
          <t>Opbrengst</t>
        </is>
      </c>
      <c r="D4" s="23" t="n">
        <v>0.21</v>
      </c>
      <c r="E4" s="9" t="inlineStr">
        <is>
          <t>Ja</t>
        </is>
      </c>
    </row>
    <row r="5">
      <c r="A5" s="4" t="inlineStr">
        <is>
          <t>Omzet</t>
        </is>
      </c>
      <c r="B5" s="4" t="inlineStr">
        <is>
          <t>Projectwerk</t>
        </is>
      </c>
      <c r="C5" s="3" t="inlineStr">
        <is>
          <t>Opbrengst</t>
        </is>
      </c>
      <c r="D5" s="22" t="n">
        <v>0.21</v>
      </c>
      <c r="E5" s="3" t="inlineStr">
        <is>
          <t>Ja</t>
        </is>
      </c>
    </row>
    <row r="6">
      <c r="A6" s="10" t="inlineStr">
        <is>
          <t>Overige inkomsten</t>
        </is>
      </c>
      <c r="B6" s="10" t="inlineStr">
        <is>
          <t>Rente/kleine baten</t>
        </is>
      </c>
      <c r="C6" s="9" t="inlineStr">
        <is>
          <t>Opbrengst</t>
        </is>
      </c>
      <c r="D6" s="23" t="n">
        <v>0</v>
      </c>
      <c r="E6" s="9" t="inlineStr">
        <is>
          <t>Ja</t>
        </is>
      </c>
    </row>
    <row r="7">
      <c r="A7" s="4" t="inlineStr">
        <is>
          <t>Personeelskosten</t>
        </is>
      </c>
      <c r="B7" s="4" t="inlineStr">
        <is>
          <t>Lonen</t>
        </is>
      </c>
      <c r="C7" s="3" t="inlineStr">
        <is>
          <t>Kosten</t>
        </is>
      </c>
      <c r="D7" s="22" t="n">
        <v>0</v>
      </c>
      <c r="E7" s="3" t="inlineStr">
        <is>
          <t>Ja</t>
        </is>
      </c>
    </row>
    <row r="8">
      <c r="A8" s="10" t="inlineStr">
        <is>
          <t>Marketing</t>
        </is>
      </c>
      <c r="B8" s="10" t="inlineStr">
        <is>
          <t>Online advertenties</t>
        </is>
      </c>
      <c r="C8" s="9" t="inlineStr">
        <is>
          <t>Kosten</t>
        </is>
      </c>
      <c r="D8" s="23" t="n">
        <v>0.21</v>
      </c>
      <c r="E8" s="9" t="inlineStr">
        <is>
          <t>Ja</t>
        </is>
      </c>
    </row>
    <row r="9">
      <c r="A9" s="4" t="inlineStr">
        <is>
          <t>Huisvesting</t>
        </is>
      </c>
      <c r="B9" s="4" t="inlineStr">
        <is>
          <t>Huur kantoor</t>
        </is>
      </c>
      <c r="C9" s="3" t="inlineStr">
        <is>
          <t>Kosten</t>
        </is>
      </c>
      <c r="D9" s="22" t="n">
        <v>0</v>
      </c>
      <c r="E9" s="3" t="inlineStr">
        <is>
          <t>Ja</t>
        </is>
      </c>
    </row>
    <row r="10">
      <c r="A10" s="10" t="inlineStr">
        <is>
          <t>Kantoorkosten</t>
        </is>
      </c>
      <c r="B10" s="10" t="inlineStr">
        <is>
          <t>Software abonnementen</t>
        </is>
      </c>
      <c r="C10" s="9" t="inlineStr">
        <is>
          <t>Kosten</t>
        </is>
      </c>
      <c r="D10" s="23" t="n">
        <v>0.21</v>
      </c>
      <c r="E10" s="9" t="inlineStr">
        <is>
          <t>Ja</t>
        </is>
      </c>
    </row>
    <row r="11">
      <c r="A11" s="4" t="inlineStr">
        <is>
          <t>Reiskosten</t>
        </is>
      </c>
      <c r="B11" s="4" t="inlineStr">
        <is>
          <t>OV/auto</t>
        </is>
      </c>
      <c r="C11" s="3" t="inlineStr">
        <is>
          <t>Kosten</t>
        </is>
      </c>
      <c r="D11" s="22" t="n">
        <v>0.09</v>
      </c>
      <c r="E11" s="3" t="inlineStr">
        <is>
          <t>Ja</t>
        </is>
      </c>
    </row>
    <row r="12">
      <c r="A12" s="10" t="inlineStr">
        <is>
          <t>Verkoopkosten</t>
        </is>
      </c>
      <c r="B12" s="10" t="inlineStr">
        <is>
          <t>Relatiegeschenken</t>
        </is>
      </c>
      <c r="C12" s="9" t="inlineStr">
        <is>
          <t>Kosten</t>
        </is>
      </c>
      <c r="D12" s="23" t="n">
        <v>0.21</v>
      </c>
      <c r="E12" s="9" t="inlineStr">
        <is>
          <t>Ja</t>
        </is>
      </c>
    </row>
  </sheetData>
  <mergeCells count="1">
    <mergeCell ref="A1:E1"/>
  </mergeCells>
  <dataValidations count="2">
    <dataValidation sqref="E3:E30" showErrorMessage="1" showInputMessage="1" allowBlank="1" type="list">
      <formula1>"Ja,Nee"</formula1>
    </dataValidation>
    <dataValidation sqref="C3:C30" showErrorMessage="1" showInputMessage="1" allowBlank="1" type="list">
      <formula1>"Opbrengst,Kosten"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0" customWidth="1" min="1" max="1"/>
    <col width="90" customWidth="1" min="2" max="2"/>
  </cols>
  <sheetData>
    <row r="1" ht="28" customHeight="1">
      <c r="A1" s="1" t="inlineStr">
        <is>
          <t>Toelichting bij dit begrotingssjabloon</t>
        </is>
      </c>
    </row>
    <row r="2"/>
    <row r="3" ht="60" customHeight="1">
      <c r="A3" s="24" t="inlineStr">
        <is>
          <t>Begroting</t>
        </is>
      </c>
      <c r="B3" s="25" t="inlineStr">
        <is>
          <t>Hoofdblad met alle begrote en werkelijke bedragen per maand, categorie en subcategorie. Kolommen E en F (geel gemarkeerd) zijn invoervelden. De overige kolommen berekenen automatisch het verschil, percentage, btw-bedrag en status (Boven budget / Onder budget / Op schema).</t>
        </is>
      </c>
    </row>
    <row r="4"/>
    <row r="5" ht="60" customHeight="1">
      <c r="A5" s="24" t="inlineStr">
        <is>
          <t>Samenvatting</t>
        </is>
      </c>
      <c r="B5" s="25" t="inlineStr">
        <is>
          <t>Dashboard met de belangrijkste kerncijfers (KPI's), een maandoverzicht en drie grafieken: een kolomdiagram (begroot vs werkelijk per maand), een lijndiagram (nettosaldo per maand) en een taartdiagram (verdeling werkelijke kosten per categorie).</t>
        </is>
      </c>
    </row>
    <row r="6"/>
    <row r="7" ht="60" customHeight="1">
      <c r="A7" s="24" t="inlineStr">
        <is>
          <t>Instellingen</t>
        </is>
      </c>
      <c r="B7" s="25" t="inlineStr">
        <is>
          <t>Beheer hier de standaardcategorieën, subcategorieën, types en btw-tarieven die gebruikt worden in de keuzelijsten (dropdowns) op het blad Begroting. Zet een categorie op "Nee" bij Actief als deze niet meer gebruikt mag worden.</t>
        </is>
      </c>
    </row>
    <row r="8"/>
    <row r="9" ht="60" customHeight="1">
      <c r="A9" s="24" t="inlineStr">
        <is>
          <t>Btw-tarieven</t>
        </is>
      </c>
      <c r="B9" s="25" t="inlineStr">
        <is>
          <t>De gehanteerde Nederlandse btw-tarieven zijn 0% (vrijgesteld/geen btw), 9% (laag tarief) en 21% (algemeen tarief).</t>
        </is>
      </c>
    </row>
    <row r="10"/>
    <row r="11" ht="60" customHeight="1">
      <c r="A11" s="24" t="inlineStr">
        <is>
          <t>Kleurcodes</t>
        </is>
      </c>
      <c r="B11" s="25" t="inlineStr">
        <is>
          <t>Gele cellen zijn invoervelden. Groene tekst duidt op een positieve/gunstige waarde, rode tekst op een negatieve/aandachtspunt.</t>
        </is>
      </c>
    </row>
    <row r="12"/>
    <row r="13" ht="60" customHeight="1">
      <c r="A13" s="24" t="inlineStr">
        <is>
          <t>Datumnotatie</t>
        </is>
      </c>
      <c r="B13" s="25" t="inlineStr">
        <is>
          <t>Alle data zijn opgemaakt volgens de Nederlandse standaard DD-MM-JJJJ. Bedragen zijn weergegeven als € 1.234,56.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2026-07-02T13:50:15Z</dcterms:created>
  <dcterms:modified xmlns:dcterms="http://purl.org/dc/terms/" xmlns:xsi="http://www.w3.org/2001/XMLSchema-instance" xsi:type="dcterms:W3CDTF">2026-07-02T13:50:15Z</dcterms:modified>
</cp:coreProperties>
</file>