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elpunten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ellingen" sheetId="3" state="visible" r:id="rId3"/>
    <sheet xmlns:r="http://schemas.openxmlformats.org/officeDocument/2006/relationships" name="Instructi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.##0"/>
    <numFmt numFmtId="165" formatCode="&quot;€&quot; #.##0,00"/>
    <numFmt numFmtId="166" formatCode="0.0"/>
  </numFmts>
  <fonts count="4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FFFFFF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0" fontId="0" fillId="6" borderId="0" pivotButton="0" quotePrefix="0" xfId="0"/>
    <xf numFmtId="0" fontId="2" fillId="6" borderId="1" pivotButton="0" quotePrefix="0" xfId="0"/>
    <xf numFmtId="165" fontId="3" fillId="6" borderId="0" pivotButton="0" quotePrefix="0" xfId="0"/>
    <xf numFmtId="0" fontId="1" fillId="0" borderId="0" pivotButton="0" quotePrefix="0" xfId="0"/>
    <xf numFmtId="1" fontId="3" fillId="3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165" fontId="3" fillId="6" borderId="0" pivotButton="0" quotePrefix="0" xfId="0"/>
    <xf numFmtId="165" fontId="3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color rgb="00DC2626"/>
      </font>
      <fill>
        <patternFill patternType="solid">
          <fgColor rgb="00FECACA"/>
        </patternFill>
      </fill>
    </dxf>
    <dxf>
      <font>
        <b val="1"/>
        <color rgb="00DC2626"/>
      </font>
      <fill>
        <patternFill patternType="solid">
          <fgColor rgb="00FED7AA"/>
        </patternFill>
      </fill>
    </dxf>
    <dxf>
      <font>
        <b val="1"/>
        <color rgb="0016A34A"/>
      </font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Artikelen onder bestelpunt per categorie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'Dashboard'!$D$4:$D$7</f>
            </numRef>
          </cat>
          <val>
            <numRef>
              <f>'Dashboard'!$E$4:$E$7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Aantal artikelen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Voorraad versus Bestelpunt per artikel</a:t>
            </a:r>
          </a:p>
        </rich>
      </tx>
    </title>
    <plotArea>
      <lineChart>
        <grouping val="standard"/>
        <ser>
          <idx val="0"/>
          <order val="0"/>
          <tx>
            <strRef>
              <f>'Bestelpunten'!F3</f>
            </strRef>
          </tx>
          <spPr>
            <a:ln xmlns:a="http://schemas.openxmlformats.org/drawingml/2006/main" w="20000">
              <a:solidFill>
                <a:srgbClr val="1E293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'Bestelpunten'!$B$4:$B$13</f>
            </numRef>
          </cat>
          <val>
            <numRef>
              <f>'Bestelpunten'!$F$4:$F$13</f>
            </numRef>
          </val>
        </ser>
        <ser>
          <idx val="1"/>
          <order val="1"/>
          <tx>
            <strRef>
              <f>'Bestelpunten'!J3</f>
            </strRef>
          </tx>
          <spPr>
            <a:ln xmlns:a="http://schemas.openxmlformats.org/drawingml/2006/main" w="20000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'Bestelpunten'!$B$4:$B$13</f>
            </numRef>
          </cat>
          <val>
            <numRef>
              <f>'Bestelpunten'!$J$4:$J$13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Artikel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Aantal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bestelstatus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'Dashboard'!E10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'Dashboard'!$D$11:$D$12</f>
            </numRef>
          </cat>
          <val>
            <numRef>
              <f>'Dashboard'!$E$11:$E$12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36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8" customWidth="1" min="4" max="4"/>
    <col width="14" customWidth="1" min="5" max="5"/>
    <col width="15" customWidth="1" min="6" max="6"/>
    <col width="15" customWidth="1" min="7" max="7"/>
    <col width="15" customWidth="1" min="8" max="8"/>
    <col width="16" customWidth="1" min="9" max="9"/>
    <col width="12" customWidth="1" min="10" max="10"/>
    <col width="15" customWidth="1" min="11" max="11"/>
    <col width="16" customWidth="1" min="12" max="12"/>
    <col width="15" customWidth="1" min="13" max="13"/>
    <col width="14" customWidth="1" min="14" max="14"/>
    <col width="18" customWidth="1" min="15" max="15"/>
    <col width="22" customWidth="1" min="16" max="16"/>
  </cols>
  <sheetData>
    <row r="1" ht="26" customHeight="1">
      <c r="A1" s="1" t="inlineStr">
        <is>
          <t>Bestelpunt Berekening — Voorraadbeheer</t>
        </is>
      </c>
    </row>
    <row r="2"/>
    <row r="3">
      <c r="A3" s="2" t="inlineStr">
        <is>
          <t>Artikelcode</t>
        </is>
      </c>
      <c r="B3" s="2" t="inlineStr">
        <is>
          <t>Artikelnaam</t>
        </is>
      </c>
      <c r="C3" s="2" t="inlineStr">
        <is>
          <t>Categorie</t>
        </is>
      </c>
      <c r="D3" s="2" t="inlineStr">
        <is>
          <t>Leverancier</t>
        </is>
      </c>
      <c r="E3" s="2" t="inlineStr">
        <is>
          <t>Vestiging</t>
        </is>
      </c>
      <c r="F3" s="2" t="inlineStr">
        <is>
          <t>Huidige voorraad</t>
        </is>
      </c>
      <c r="G3" s="2" t="inlineStr">
        <is>
          <t>Gem. dagverbruik</t>
        </is>
      </c>
      <c r="H3" s="2" t="inlineStr">
        <is>
          <t>Levertijd (dagen)</t>
        </is>
      </c>
      <c r="I3" s="2" t="inlineStr">
        <is>
          <t>Veiligheidsvoorraad</t>
        </is>
      </c>
      <c r="J3" s="2" t="inlineStr">
        <is>
          <t>Bestelpunt</t>
        </is>
      </c>
      <c r="K3" s="2" t="inlineStr">
        <is>
          <t>Bestelhoeveelheid</t>
        </is>
      </c>
      <c r="L3" s="2" t="inlineStr">
        <is>
          <t>Inkoopprijs per stuk</t>
        </is>
      </c>
      <c r="M3" s="2" t="inlineStr">
        <is>
          <t>Voorraadwaarde</t>
        </is>
      </c>
      <c r="N3" s="2" t="inlineStr">
        <is>
          <t>Bestelstatus</t>
        </is>
      </c>
      <c r="O3" s="2" t="inlineStr">
        <is>
          <t>Overschrijdt bestelpunt?</t>
        </is>
      </c>
      <c r="P3" s="2" t="inlineStr">
        <is>
          <t>Opmerking</t>
        </is>
      </c>
    </row>
    <row r="4">
      <c r="A4" s="3" t="inlineStr">
        <is>
          <t>ART-1001</t>
        </is>
      </c>
      <c r="B4" s="4" t="inlineStr">
        <is>
          <t>Koffiecups Lungo</t>
        </is>
      </c>
      <c r="C4" s="4" t="inlineStr">
        <is>
          <t>Kantoor</t>
        </is>
      </c>
      <c r="D4" s="4" t="inlineStr">
        <is>
          <t>Bram Handels BV</t>
        </is>
      </c>
      <c r="E4" s="4" t="inlineStr">
        <is>
          <t>Amsterdam</t>
        </is>
      </c>
      <c r="F4" s="25" t="n">
        <v>120</v>
      </c>
      <c r="G4" s="25" t="n">
        <v>18</v>
      </c>
      <c r="H4" s="25" t="n">
        <v>4</v>
      </c>
      <c r="I4" s="25" t="n">
        <v>50</v>
      </c>
      <c r="J4" s="26">
        <f>(G4*H4)+I4</f>
        <v/>
      </c>
      <c r="K4" s="26">
        <f>IF(F4&lt;J4,J4+I4-F4,0)</f>
        <v/>
      </c>
      <c r="L4" s="27" t="n">
        <v>0.21</v>
      </c>
      <c r="M4" s="28">
        <f>F4*L4</f>
        <v/>
      </c>
      <c r="N4" s="3">
        <f>IF(F4&lt;=J4,"Bestellen","Op voorraad")</f>
        <v/>
      </c>
      <c r="O4" s="3">
        <f>IF(F4&lt;J4,"Ja","Nee")</f>
        <v/>
      </c>
      <c r="P4" s="4" t="inlineStr">
        <is>
          <t>Populair artikel</t>
        </is>
      </c>
    </row>
    <row r="5">
      <c r="A5" s="9" t="inlineStr">
        <is>
          <t>ART-1002</t>
        </is>
      </c>
      <c r="B5" s="10" t="inlineStr">
        <is>
          <t>Printerpapier A4</t>
        </is>
      </c>
      <c r="C5" s="10" t="inlineStr">
        <is>
          <t>Kantoor</t>
        </is>
      </c>
      <c r="D5" s="10" t="inlineStr">
        <is>
          <t>Papier &amp; Co</t>
        </is>
      </c>
      <c r="E5" s="10" t="inlineStr">
        <is>
          <t>Utrecht</t>
        </is>
      </c>
      <c r="F5" s="25" t="n">
        <v>35</v>
      </c>
      <c r="G5" s="25" t="n">
        <v>8</v>
      </c>
      <c r="H5" s="25" t="n">
        <v>6</v>
      </c>
      <c r="I5" s="25" t="n">
        <v>40</v>
      </c>
      <c r="J5" s="29">
        <f>(G5*H5)+I5</f>
        <v/>
      </c>
      <c r="K5" s="29">
        <f>IF(F5&lt;J5,J5+I5-F5,0)</f>
        <v/>
      </c>
      <c r="L5" s="27" t="n">
        <v>4.95</v>
      </c>
      <c r="M5" s="30">
        <f>F5*L5</f>
        <v/>
      </c>
      <c r="N5" s="9">
        <f>IF(F5&lt;=J5,"Bestellen","Op voorraad")</f>
        <v/>
      </c>
      <c r="O5" s="9">
        <f>IF(F5&lt;J5,"Ja","Nee")</f>
        <v/>
      </c>
      <c r="P5" s="10" t="inlineStr"/>
    </row>
    <row r="6">
      <c r="A6" s="3" t="inlineStr">
        <is>
          <t>ART-1003</t>
        </is>
      </c>
      <c r="B6" s="4" t="inlineStr">
        <is>
          <t>Handzeep 5L</t>
        </is>
      </c>
      <c r="C6" s="4" t="inlineStr">
        <is>
          <t>Schoonmaak</t>
        </is>
      </c>
      <c r="D6" s="4" t="inlineStr">
        <is>
          <t>Sanne Supply</t>
        </is>
      </c>
      <c r="E6" s="4" t="inlineStr">
        <is>
          <t>Rotterdam</t>
        </is>
      </c>
      <c r="F6" s="25" t="n">
        <v>12</v>
      </c>
      <c r="G6" s="25" t="n">
        <v>3</v>
      </c>
      <c r="H6" s="25" t="n">
        <v>7</v>
      </c>
      <c r="I6" s="25" t="n">
        <v>25</v>
      </c>
      <c r="J6" s="26">
        <f>(G6*H6)+I6</f>
        <v/>
      </c>
      <c r="K6" s="26">
        <f>IF(F6&lt;J6,J6+I6-F6,0)</f>
        <v/>
      </c>
      <c r="L6" s="27" t="n">
        <v>8.4</v>
      </c>
      <c r="M6" s="28">
        <f>F6*L6</f>
        <v/>
      </c>
      <c r="N6" s="3">
        <f>IF(F6&lt;=J6,"Bestellen","Op voorraad")</f>
        <v/>
      </c>
      <c r="O6" s="3">
        <f>IF(F6&lt;J6,"Ja","Nee")</f>
        <v/>
      </c>
      <c r="P6" s="4" t="inlineStr">
        <is>
          <t>Let op houdbaarheid</t>
        </is>
      </c>
    </row>
    <row r="7">
      <c r="A7" s="9" t="inlineStr">
        <is>
          <t>ART-1004</t>
        </is>
      </c>
      <c r="B7" s="10" t="inlineStr">
        <is>
          <t>Verpakkingsdozen M</t>
        </is>
      </c>
      <c r="C7" s="10" t="inlineStr">
        <is>
          <t>Logistiek</t>
        </is>
      </c>
      <c r="D7" s="10" t="inlineStr">
        <is>
          <t>Daan Verpakking</t>
        </is>
      </c>
      <c r="E7" s="10" t="inlineStr">
        <is>
          <t>Eindhoven</t>
        </is>
      </c>
      <c r="F7" s="25" t="n">
        <v>90</v>
      </c>
      <c r="G7" s="25" t="n">
        <v>15</v>
      </c>
      <c r="H7" s="25" t="n">
        <v>5</v>
      </c>
      <c r="I7" s="25" t="n">
        <v>60</v>
      </c>
      <c r="J7" s="29">
        <f>(G7*H7)+I7</f>
        <v/>
      </c>
      <c r="K7" s="29">
        <f>IF(F7&lt;J7,J7+I7-F7,0)</f>
        <v/>
      </c>
      <c r="L7" s="27" t="n">
        <v>1.1</v>
      </c>
      <c r="M7" s="30">
        <f>F7*L7</f>
        <v/>
      </c>
      <c r="N7" s="9">
        <f>IF(F7&lt;=J7,"Bestellen","Op voorraad")</f>
        <v/>
      </c>
      <c r="O7" s="9">
        <f>IF(F7&lt;J7,"Ja","Nee")</f>
        <v/>
      </c>
      <c r="P7" s="10" t="inlineStr"/>
    </row>
    <row r="8">
      <c r="A8" s="3" t="inlineStr">
        <is>
          <t>ART-1005</t>
        </is>
      </c>
      <c r="B8" s="4" t="inlineStr">
        <is>
          <t>Toner zwart</t>
        </is>
      </c>
      <c r="C8" s="4" t="inlineStr">
        <is>
          <t>Kantoor</t>
        </is>
      </c>
      <c r="D8" s="4" t="inlineStr">
        <is>
          <t>Lieke Office BV</t>
        </is>
      </c>
      <c r="E8" s="4" t="inlineStr">
        <is>
          <t>Den Haag</t>
        </is>
      </c>
      <c r="F8" s="25" t="n">
        <v>7</v>
      </c>
      <c r="G8" s="25" t="n">
        <v>2</v>
      </c>
      <c r="H8" s="25" t="n">
        <v>10</v>
      </c>
      <c r="I8" s="25" t="n">
        <v>10</v>
      </c>
      <c r="J8" s="26">
        <f>(G8*H8)+I8</f>
        <v/>
      </c>
      <c r="K8" s="26">
        <f>IF(F8&lt;J8,J8+I8-F8,0)</f>
        <v/>
      </c>
      <c r="L8" s="27" t="n">
        <v>48.75</v>
      </c>
      <c r="M8" s="28">
        <f>F8*L8</f>
        <v/>
      </c>
      <c r="N8" s="3">
        <f>IF(F8&lt;=J8,"Bestellen","Op voorraad")</f>
        <v/>
      </c>
      <c r="O8" s="3">
        <f>IF(F8&lt;J8,"Ja","Nee")</f>
        <v/>
      </c>
      <c r="P8" s="4" t="inlineStr">
        <is>
          <t>Kritiek artikel</t>
        </is>
      </c>
    </row>
    <row r="9">
      <c r="A9" s="9" t="inlineStr">
        <is>
          <t>ART-1006</t>
        </is>
      </c>
      <c r="B9" s="10" t="inlineStr">
        <is>
          <t>Koptelefoon USB</t>
        </is>
      </c>
      <c r="C9" s="10" t="inlineStr">
        <is>
          <t>IT</t>
        </is>
      </c>
      <c r="D9" s="10" t="inlineStr">
        <is>
          <t>Ruben Tech</t>
        </is>
      </c>
      <c r="E9" s="10" t="inlineStr">
        <is>
          <t>Haarlem</t>
        </is>
      </c>
      <c r="F9" s="25" t="n">
        <v>24</v>
      </c>
      <c r="G9" s="25" t="n">
        <v>4</v>
      </c>
      <c r="H9" s="25" t="n">
        <v>8</v>
      </c>
      <c r="I9" s="25" t="n">
        <v>12</v>
      </c>
      <c r="J9" s="29">
        <f>(G9*H9)+I9</f>
        <v/>
      </c>
      <c r="K9" s="29">
        <f>IF(F9&lt;J9,J9+I9-F9,0)</f>
        <v/>
      </c>
      <c r="L9" s="27" t="n">
        <v>19.9</v>
      </c>
      <c r="M9" s="30">
        <f>F9*L9</f>
        <v/>
      </c>
      <c r="N9" s="9">
        <f>IF(F9&lt;=J9,"Bestellen","Op voorraad")</f>
        <v/>
      </c>
      <c r="O9" s="9">
        <f>IF(F9&lt;J9,"Ja","Nee")</f>
        <v/>
      </c>
      <c r="P9" s="10" t="inlineStr"/>
    </row>
    <row r="10">
      <c r="A10" s="3" t="inlineStr">
        <is>
          <t>ART-1007</t>
        </is>
      </c>
      <c r="B10" s="4" t="inlineStr">
        <is>
          <t>Etiketten 70x37</t>
        </is>
      </c>
      <c r="C10" s="4" t="inlineStr">
        <is>
          <t>Logistiek</t>
        </is>
      </c>
      <c r="D10" s="4" t="inlineStr">
        <is>
          <t>Julia Labels</t>
        </is>
      </c>
      <c r="E10" s="4" t="inlineStr">
        <is>
          <t>Breda</t>
        </is>
      </c>
      <c r="F10" s="25" t="n">
        <v>150</v>
      </c>
      <c r="G10" s="25" t="n">
        <v>20</v>
      </c>
      <c r="H10" s="25" t="n">
        <v>3</v>
      </c>
      <c r="I10" s="25" t="n">
        <v>40</v>
      </c>
      <c r="J10" s="26">
        <f>(G10*H10)+I10</f>
        <v/>
      </c>
      <c r="K10" s="26">
        <f>IF(F10&lt;J10,J10+I10-F10,0)</f>
        <v/>
      </c>
      <c r="L10" s="27" t="n">
        <v>0.06</v>
      </c>
      <c r="M10" s="28">
        <f>F10*L10</f>
        <v/>
      </c>
      <c r="N10" s="3">
        <f>IF(F10&lt;=J10,"Bestellen","Op voorraad")</f>
        <v/>
      </c>
      <c r="O10" s="3">
        <f>IF(F10&lt;J10,"Ja","Nee")</f>
        <v/>
      </c>
      <c r="P10" s="4" t="inlineStr"/>
    </row>
    <row r="11">
      <c r="A11" s="9" t="inlineStr">
        <is>
          <t>ART-1008</t>
        </is>
      </c>
      <c r="B11" s="10" t="inlineStr">
        <is>
          <t>Desinfectiedoekjes</t>
        </is>
      </c>
      <c r="C11" s="10" t="inlineStr">
        <is>
          <t>Schoonmaak</t>
        </is>
      </c>
      <c r="D11" s="10" t="inlineStr">
        <is>
          <t>Sophie Clean</t>
        </is>
      </c>
      <c r="E11" s="10" t="inlineStr">
        <is>
          <t>Groningen</t>
        </is>
      </c>
      <c r="F11" s="25" t="n">
        <v>18</v>
      </c>
      <c r="G11" s="25" t="n">
        <v>5</v>
      </c>
      <c r="H11" s="25" t="n">
        <v>6</v>
      </c>
      <c r="I11" s="25" t="n">
        <v>20</v>
      </c>
      <c r="J11" s="29">
        <f>(G11*H11)+I11</f>
        <v/>
      </c>
      <c r="K11" s="29">
        <f>IF(F11&lt;J11,J11+I11-F11,0)</f>
        <v/>
      </c>
      <c r="L11" s="27" t="n">
        <v>3.25</v>
      </c>
      <c r="M11" s="30">
        <f>F11*L11</f>
        <v/>
      </c>
      <c r="N11" s="9">
        <f>IF(F11&lt;=J11,"Bestellen","Op voorraad")</f>
        <v/>
      </c>
      <c r="O11" s="9">
        <f>IF(F11&lt;J11,"Ja","Nee")</f>
        <v/>
      </c>
      <c r="P11" s="10" t="inlineStr">
        <is>
          <t>Seizoensgebonden</t>
        </is>
      </c>
    </row>
    <row r="12">
      <c r="A12" s="3" t="inlineStr">
        <is>
          <t>ART-1009</t>
        </is>
      </c>
      <c r="B12" s="4" t="inlineStr">
        <is>
          <t>Nietjes 24/6</t>
        </is>
      </c>
      <c r="C12" s="4" t="inlineStr">
        <is>
          <t>Kantoor</t>
        </is>
      </c>
      <c r="D12" s="4" t="inlineStr">
        <is>
          <t>Thijs Supplies</t>
        </is>
      </c>
      <c r="E12" s="4" t="inlineStr">
        <is>
          <t>Nijmegen</t>
        </is>
      </c>
      <c r="F12" s="25" t="n">
        <v>200</v>
      </c>
      <c r="G12" s="25" t="n">
        <v>12</v>
      </c>
      <c r="H12" s="25" t="n">
        <v>4</v>
      </c>
      <c r="I12" s="25" t="n">
        <v>30</v>
      </c>
      <c r="J12" s="26">
        <f>(G12*H12)+I12</f>
        <v/>
      </c>
      <c r="K12" s="26">
        <f>IF(F12&lt;J12,J12+I12-F12,0)</f>
        <v/>
      </c>
      <c r="L12" s="27" t="n">
        <v>0.02</v>
      </c>
      <c r="M12" s="28">
        <f>F12*L12</f>
        <v/>
      </c>
      <c r="N12" s="3">
        <f>IF(F12&lt;=J12,"Bestellen","Op voorraad")</f>
        <v/>
      </c>
      <c r="O12" s="3">
        <f>IF(F12&lt;J12,"Ja","Nee")</f>
        <v/>
      </c>
      <c r="P12" s="4" t="inlineStr"/>
    </row>
    <row r="13">
      <c r="A13" s="9" t="inlineStr">
        <is>
          <t>ART-1010</t>
        </is>
      </c>
      <c r="B13" s="10" t="inlineStr">
        <is>
          <t>Batterijen AA</t>
        </is>
      </c>
      <c r="C13" s="10" t="inlineStr">
        <is>
          <t>IT</t>
        </is>
      </c>
      <c r="D13" s="10" t="inlineStr">
        <is>
          <t>Emma Energy</t>
        </is>
      </c>
      <c r="E13" s="10" t="inlineStr">
        <is>
          <t>Tilburg</t>
        </is>
      </c>
      <c r="F13" s="25" t="n">
        <v>16</v>
      </c>
      <c r="G13" s="25" t="n">
        <v>6</v>
      </c>
      <c r="H13" s="25" t="n">
        <v>9</v>
      </c>
      <c r="I13" s="25" t="n">
        <v>18</v>
      </c>
      <c r="J13" s="29">
        <f>(G13*H13)+I13</f>
        <v/>
      </c>
      <c r="K13" s="29">
        <f>IF(F13&lt;J13,J13+I13-F13,0)</f>
        <v/>
      </c>
      <c r="L13" s="27" t="n">
        <v>0.42</v>
      </c>
      <c r="M13" s="30">
        <f>F13*L13</f>
        <v/>
      </c>
      <c r="N13" s="9">
        <f>IF(F13&lt;=J13,"Bestellen","Op voorraad")</f>
        <v/>
      </c>
      <c r="O13" s="9">
        <f>IF(F13&lt;J13,"Ja","Nee")</f>
        <v/>
      </c>
      <c r="P13" s="10" t="inlineStr"/>
    </row>
    <row r="14"/>
    <row r="15">
      <c r="A15" s="13" t="n"/>
      <c r="B15" s="14" t="inlineStr">
        <is>
          <t>Totalen</t>
        </is>
      </c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31">
        <f>SUM(M4:M13)</f>
        <v/>
      </c>
      <c r="N15" s="13" t="n"/>
      <c r="O15" s="13" t="n"/>
      <c r="P15" s="13" t="n"/>
    </row>
  </sheetData>
  <mergeCells count="1">
    <mergeCell ref="A1:P1"/>
  </mergeCells>
  <conditionalFormatting sqref="A4:P13">
    <cfRule type="expression" priority="1" dxfId="0">
      <formula>$F4&lt;$J4</formula>
    </cfRule>
  </conditionalFormatting>
  <conditionalFormatting sqref="N4:N13">
    <cfRule type="expression" priority="2" dxfId="1">
      <formula>$N4="Bestellen"</formula>
    </cfRule>
    <cfRule type="expression" priority="3" dxfId="2">
      <formula>$N4="Op voorraad"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4" max="4"/>
    <col width="18" customWidth="1" min="5" max="5"/>
  </cols>
  <sheetData>
    <row r="1" ht="26" customHeight="1">
      <c r="A1" s="16" t="inlineStr">
        <is>
          <t>Dashboard — Bestelpunten Overzicht</t>
        </is>
      </c>
    </row>
    <row r="2"/>
    <row r="3">
      <c r="A3" s="2" t="inlineStr">
        <is>
          <t>KPI</t>
        </is>
      </c>
      <c r="B3" s="2" t="inlineStr">
        <is>
          <t>Waarde</t>
        </is>
      </c>
      <c r="D3" s="2" t="inlineStr">
        <is>
          <t>Categorie</t>
        </is>
      </c>
      <c r="E3" s="2" t="inlineStr">
        <is>
          <t>Onder bestelpunt</t>
        </is>
      </c>
    </row>
    <row r="4">
      <c r="A4" s="4" t="inlineStr">
        <is>
          <t>Totaal aantal artikelen</t>
        </is>
      </c>
      <c r="B4" s="17">
        <f>COUNTA(Bestelpunten!A4:A13)</f>
        <v/>
      </c>
      <c r="D4" s="3" t="inlineStr">
        <is>
          <t>Kantoor</t>
        </is>
      </c>
      <c r="E4" s="3">
        <f>COUNTIFS(Bestelpunten!$C$4:$C$13,D4,Bestelpunten!$O$4:$O$13,"Ja")</f>
        <v/>
      </c>
    </row>
    <row r="5">
      <c r="A5" s="10" t="inlineStr">
        <is>
          <t>Aantal artikelen onder bestelpunt</t>
        </is>
      </c>
      <c r="B5" s="18">
        <f>COUNTIF(Bestelpunten!O4:O13,"Ja")</f>
        <v/>
      </c>
      <c r="D5" s="9" t="inlineStr">
        <is>
          <t>Schoonmaak</t>
        </is>
      </c>
      <c r="E5" s="9">
        <f>COUNTIFS(Bestelpunten!$C$4:$C$13,D5,Bestelpunten!$O$4:$O$13,"Ja")</f>
        <v/>
      </c>
    </row>
    <row r="6">
      <c r="A6" s="4" t="inlineStr">
        <is>
          <t>Totale voorraadwaarde</t>
        </is>
      </c>
      <c r="B6" s="32">
        <f>SUM(Bestelpunten!M4:M13)</f>
        <v/>
      </c>
      <c r="D6" s="3" t="inlineStr">
        <is>
          <t>Logistiek</t>
        </is>
      </c>
      <c r="E6" s="3">
        <f>COUNTIFS(Bestelpunten!$C$4:$C$13,D6,Bestelpunten!$O$4:$O$13,"Ja")</f>
        <v/>
      </c>
    </row>
    <row r="7">
      <c r="A7" s="10" t="inlineStr">
        <is>
          <t>Gemiddelde levertijd (dagen)</t>
        </is>
      </c>
      <c r="B7" s="20">
        <f>AVERAGE(Bestelpunten!H4:H13)</f>
        <v/>
      </c>
      <c r="D7" s="9" t="inlineStr">
        <is>
          <t>IT</t>
        </is>
      </c>
      <c r="E7" s="9">
        <f>COUNTIFS(Bestelpunten!$C$4:$C$13,D7,Bestelpunten!$O$4:$O$13,"Ja")</f>
        <v/>
      </c>
    </row>
    <row r="8">
      <c r="A8" s="4" t="inlineStr">
        <is>
          <t>Gemiddeld bestelpunt</t>
        </is>
      </c>
      <c r="B8" s="21">
        <f>AVERAGE(Bestelpunten!J4:J13)</f>
        <v/>
      </c>
    </row>
    <row r="9">
      <c r="A9" s="10" t="inlineStr">
        <is>
          <t>Aantal unieke leveranciers</t>
        </is>
      </c>
      <c r="B9" s="18">
        <f>SUMPRODUCT((Bestelpunten!D4:D13&lt;&gt;"")/COUNTIF(Bestelpunten!D4:D13,Bestelpunten!D4:D13&amp;""))</f>
        <v/>
      </c>
    </row>
    <row r="10">
      <c r="D10" s="2" t="inlineStr">
        <is>
          <t>Bestelstatus</t>
        </is>
      </c>
      <c r="E10" s="2" t="inlineStr">
        <is>
          <t>Aantal</t>
        </is>
      </c>
    </row>
    <row r="11">
      <c r="D11" s="3" t="inlineStr">
        <is>
          <t>Bestellen</t>
        </is>
      </c>
      <c r="E11" s="3">
        <f>COUNTIF(Bestelpunten!$N$4:$N$13,D11)</f>
        <v/>
      </c>
    </row>
    <row r="12">
      <c r="D12" s="9" t="inlineStr">
        <is>
          <t>Op voorraad</t>
        </is>
      </c>
      <c r="E12" s="9">
        <f>COUNTIF(Bestelpunten!$N$4:$N$13,D12)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50" customWidth="1" min="3" max="3"/>
  </cols>
  <sheetData>
    <row r="1" ht="26" customHeight="1">
      <c r="A1" s="16" t="inlineStr">
        <is>
          <t>Instellingen &amp; Parameters</t>
        </is>
      </c>
    </row>
    <row r="2"/>
    <row r="3">
      <c r="A3" s="2" t="inlineStr">
        <is>
          <t>Parameter</t>
        </is>
      </c>
      <c r="B3" s="2" t="inlineStr">
        <is>
          <t>Waarde</t>
        </is>
      </c>
      <c r="C3" s="2" t="inlineStr">
        <is>
          <t>Toelichting</t>
        </is>
      </c>
    </row>
    <row r="4">
      <c r="A4" s="4" t="inlineStr">
        <is>
          <t>Veiligheidsfactor laag</t>
        </is>
      </c>
      <c r="B4" s="22" t="n">
        <v>1.1</v>
      </c>
      <c r="C4" s="4" t="inlineStr">
        <is>
          <t>Lichte marge voor stabiele artikelen met voorspelbare vraag</t>
        </is>
      </c>
    </row>
    <row r="5">
      <c r="A5" s="10" t="inlineStr">
        <is>
          <t>Veiligheidsfactor standaard</t>
        </is>
      </c>
      <c r="B5" s="22" t="n">
        <v>1.25</v>
      </c>
      <c r="C5" s="10" t="inlineStr">
        <is>
          <t>Standaard marge voor de meeste artikelen</t>
        </is>
      </c>
    </row>
    <row r="6">
      <c r="A6" s="4" t="inlineStr">
        <is>
          <t>Veiligheidsfactor hoog</t>
        </is>
      </c>
      <c r="B6" s="22" t="n">
        <v>1.5</v>
      </c>
      <c r="C6" s="4" t="inlineStr">
        <is>
          <t>Extra marge voor kritieke of onregelmatige artikelen</t>
        </is>
      </c>
    </row>
    <row r="7">
      <c r="A7" s="10" t="inlineStr">
        <is>
          <t>Minimale bestelgrootte</t>
        </is>
      </c>
      <c r="B7" s="22" t="n">
        <v>10</v>
      </c>
      <c r="C7" s="10" t="inlineStr">
        <is>
          <t>Ondergrens voor een bestelling, ongeacht berekend advies</t>
        </is>
      </c>
    </row>
    <row r="8">
      <c r="A8" s="4" t="inlineStr">
        <is>
          <t>Standaard levertijd (dagen)</t>
        </is>
      </c>
      <c r="B8" s="22" t="n">
        <v>5</v>
      </c>
      <c r="C8" s="4" t="inlineStr">
        <is>
          <t>Gebruikt indien leverancier geen specifieke levertijd opgeeft</t>
        </is>
      </c>
    </row>
    <row r="9">
      <c r="A9" s="10" t="inlineStr">
        <is>
          <t>Opmerking voorraadbeleid</t>
        </is>
      </c>
      <c r="B9" s="22" t="inlineStr">
        <is>
          <t>Herzie voorraadniveaus per kwartaal en bij seizoenspieken</t>
        </is>
      </c>
      <c r="C9" s="10" t="inlineStr">
        <is>
          <t>Algemeen uitgangspunt voor het voorraadbeleid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 ht="26" customHeight="1">
      <c r="A1" s="16" t="inlineStr">
        <is>
          <t>Instructies voor gebruik</t>
        </is>
      </c>
    </row>
    <row r="2"/>
    <row r="3">
      <c r="A3" s="2" t="inlineStr">
        <is>
          <t>Stap</t>
        </is>
      </c>
      <c r="B3" s="2" t="inlineStr">
        <is>
          <t>Toelichting</t>
        </is>
      </c>
    </row>
    <row r="4">
      <c r="A4" s="23" t="inlineStr">
        <is>
          <t>1. Gegevens invullen</t>
        </is>
      </c>
      <c r="B4" s="4" t="inlineStr">
        <is>
          <t>Vul per artikel de actuele voorraad, het gemiddelde dagverbruik, de levertijd, de veiligheidsvoorraad en de inkoopprijs in op het tabblad Bestelpunten (gele cellen).</t>
        </is>
      </c>
    </row>
    <row r="5">
      <c r="A5" s="24" t="inlineStr">
        <is>
          <t>2. Bestelpunt controleren</t>
        </is>
      </c>
      <c r="B5" s="10" t="inlineStr">
        <is>
          <t>Het bestelpunt en de bestelhoeveelheid worden automatisch berekend op basis van de ingevulde gegevens.</t>
        </is>
      </c>
    </row>
    <row r="6">
      <c r="A6" s="23" t="inlineStr">
        <is>
          <t>3. Bestelstatus controleren</t>
        </is>
      </c>
      <c r="B6" s="4" t="inlineStr">
        <is>
          <t>Controleer artikelen met de status 'Bestellen' — deze artikelen zitten op of onder het bestelpunt en moeten worden nabesteld.</t>
        </is>
      </c>
    </row>
    <row r="7">
      <c r="A7" s="24" t="inlineStr">
        <is>
          <t>4. Bestelhoeveelheid aanpassen</t>
        </is>
      </c>
      <c r="B7" s="10" t="inlineStr">
        <is>
          <t>Pas de berekende bestelhoeveelheid handmatig aan bij seizoenspieken, promoties of afwijkende leveranciersafspraken.</t>
        </is>
      </c>
    </row>
    <row r="8">
      <c r="A8" s="23" t="inlineStr">
        <is>
          <t>5. Voorraad bijwerken</t>
        </is>
      </c>
      <c r="B8" s="4" t="inlineStr">
        <is>
          <t>Werk de huidige voorraad minimaal wekelijks bij zodat het dashboard actuele inzichten toont.</t>
        </is>
      </c>
    </row>
    <row r="9">
      <c r="A9" s="24" t="inlineStr">
        <is>
          <t>6. Dashboard raadplegen</t>
        </is>
      </c>
      <c r="B9" s="10" t="inlineStr">
        <is>
          <t>Gebruik het tabblad Dashboard voor een managementoverzicht met KPI's en grafieken.</t>
        </is>
      </c>
    </row>
    <row r="10">
      <c r="A10" s="23" t="inlineStr">
        <is>
          <t>7. Instellingen beheren</t>
        </is>
      </c>
      <c r="B10" s="4" t="inlineStr">
        <is>
          <t>Pas op het tabblad Instellingen de veiligheidsfactoren en standaardparameters aan indien het voorraadbeleid wijzigt.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2026-07-02T22:04:25Z</dcterms:created>
  <dcterms:modified xmlns:dcterms="http://purl.org/dc/terms/" xmlns:xsi="http://www.w3.org/2001/XMLSchema-instance" xsi:type="dcterms:W3CDTF">2026-07-02T22:04:25Z</dcterms:modified>
</cp:coreProperties>
</file>