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oekingen" sheetId="1" state="visible" r:id="rId1"/>
    <sheet xmlns:r="http://schemas.openxmlformats.org/officeDocument/2006/relationships" name="Samenvatting" sheetId="2" state="visible" r:id="rId2"/>
    <sheet xmlns:r="http://schemas.openxmlformats.org/officeDocument/2006/relationships" name="Categorieën" sheetId="3" state="visible" r:id="rId3"/>
    <sheet xmlns:r="http://schemas.openxmlformats.org/officeDocument/2006/relationships" name="Instructies" sheetId="4" state="visible" r:id="rId4"/>
  </sheets>
  <definedNames/>
  <calcPr calcId="124519" fullCalcOnLoad="1"/>
</workbook>
</file>

<file path=xl/styles.xml><?xml version="1.0" encoding="utf-8"?>
<styleSheet xmlns="http://schemas.openxmlformats.org/spreadsheetml/2006/main">
  <numFmts count="2">
    <numFmt numFmtId="164" formatCode="DD-MM-JJJJ"/>
    <numFmt numFmtId="165" formatCode="&quot;€&quot; #.##0,00"/>
  </numFmts>
  <fonts count="4">
    <font>
      <name val="Calibri"/>
      <family val="2"/>
      <color theme="1"/>
      <sz val="11"/>
      <scheme val="minor"/>
    </font>
    <font>
      <name val="Calibri"/>
      <b val="1"/>
      <color rgb="001E293B"/>
      <sz val="16"/>
    </font>
    <font>
      <name val="Calibri"/>
      <b val="1"/>
      <color rgb="00FFFFFF"/>
      <sz val="11"/>
    </font>
    <font>
      <b val="1"/>
      <color rgb="001E293B"/>
      <sz val="11"/>
    </font>
  </fonts>
  <fills count="7">
    <fill>
      <patternFill/>
    </fill>
    <fill>
      <patternFill patternType="gray125"/>
    </fill>
    <fill>
      <patternFill patternType="solid">
        <fgColor rgb="001E293B"/>
      </patternFill>
    </fill>
    <fill>
      <patternFill patternType="solid">
        <fgColor rgb="00FFFBEB"/>
      </patternFill>
    </fill>
    <fill>
      <patternFill patternType="solid">
        <fgColor rgb="00F8FAFC"/>
      </patternFill>
    </fill>
    <fill>
      <patternFill patternType="solid">
        <fgColor rgb="00FFFFFF"/>
      </patternFill>
    </fill>
    <fill>
      <patternFill patternType="solid">
        <fgColor rgb="00C8102E"/>
      </patternFill>
    </fill>
  </fills>
  <borders count="5">
    <border>
      <left/>
      <right/>
      <top/>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style="thin">
        <color rgb="00D1D5DB"/>
      </right>
      <top style="thin">
        <color rgb="00D1D5DB"/>
      </top>
      <bottom style="thin">
        <color rgb="00D1D5DB"/>
      </bottom>
      <diagonal/>
    </border>
  </borders>
  <cellStyleXfs count="1">
    <xf numFmtId="0" fontId="0" fillId="0" borderId="0"/>
  </cellStyleXfs>
  <cellXfs count="22">
    <xf numFmtId="0" fontId="0" fillId="0" borderId="0" pivotButton="0" quotePrefix="0" xfId="0"/>
    <xf numFmtId="0" fontId="1" fillId="0" borderId="0" applyAlignment="1" pivotButton="0" quotePrefix="0" xfId="0">
      <alignment horizontal="center" vertical="center"/>
    </xf>
    <xf numFmtId="0" fontId="2" fillId="2" borderId="1" applyAlignment="1" pivotButton="0" quotePrefix="0" xfId="0">
      <alignment horizontal="center" vertical="center"/>
    </xf>
    <xf numFmtId="164" fontId="0" fillId="3" borderId="1" applyAlignment="1" pivotButton="0" quotePrefix="0" xfId="0">
      <alignment horizontal="center" vertical="center"/>
    </xf>
    <xf numFmtId="0" fontId="0" fillId="3" borderId="1" applyAlignment="1" pivotButton="0" quotePrefix="0" xfId="0">
      <alignment horizontal="left" vertical="center"/>
    </xf>
    <xf numFmtId="165" fontId="0" fillId="3" borderId="1" applyAlignment="1" pivotButton="0" quotePrefix="0" xfId="0">
      <alignment horizontal="center" vertical="center"/>
    </xf>
    <xf numFmtId="9" fontId="0" fillId="3" borderId="1" applyAlignment="1" pivotButton="0" quotePrefix="0" xfId="0">
      <alignment horizontal="center" vertical="center"/>
    </xf>
    <xf numFmtId="165" fontId="0" fillId="4" borderId="1" applyAlignment="1" pivotButton="0" quotePrefix="0" xfId="0">
      <alignment horizontal="center" vertical="center"/>
    </xf>
    <xf numFmtId="0" fontId="0" fillId="4" borderId="1" applyAlignment="1" pivotButton="0" quotePrefix="0" xfId="0">
      <alignment horizontal="center" vertical="center"/>
    </xf>
    <xf numFmtId="165" fontId="0" fillId="5" borderId="1" applyAlignment="1" pivotButton="0" quotePrefix="0" xfId="0">
      <alignment horizontal="center" vertical="center"/>
    </xf>
    <xf numFmtId="0" fontId="0" fillId="5" borderId="1" applyAlignment="1" pivotButton="0" quotePrefix="0" xfId="0">
      <alignment horizontal="center" vertical="center"/>
    </xf>
    <xf numFmtId="0" fontId="0" fillId="3" borderId="1" applyAlignment="1" pivotButton="0" quotePrefix="0" xfId="0">
      <alignment horizontal="center" vertical="center"/>
    </xf>
    <xf numFmtId="0" fontId="2" fillId="6" borderId="0" applyAlignment="1" pivotButton="0" quotePrefix="0" xfId="0">
      <alignment horizontal="center" vertical="center"/>
    </xf>
    <xf numFmtId="0" fontId="0" fillId="4" borderId="1" applyAlignment="1" pivotButton="0" quotePrefix="0" xfId="0">
      <alignment horizontal="left" vertical="center" wrapText="1"/>
    </xf>
    <xf numFmtId="0" fontId="0" fillId="5" borderId="1" applyAlignment="1" pivotButton="0" quotePrefix="0" xfId="0">
      <alignment horizontal="left" vertical="center" wrapText="1"/>
    </xf>
    <xf numFmtId="165" fontId="0" fillId="5" borderId="1" pivotButton="0" quotePrefix="0" xfId="0"/>
    <xf numFmtId="165" fontId="0" fillId="4" borderId="1" pivotButton="0" quotePrefix="0" xfId="0"/>
    <xf numFmtId="9" fontId="0" fillId="4" borderId="1" applyAlignment="1" pivotButton="0" quotePrefix="0" xfId="0">
      <alignment horizontal="center" vertical="center"/>
    </xf>
    <xf numFmtId="9" fontId="0" fillId="5" borderId="1" applyAlignment="1" pivotButton="0" quotePrefix="0" xfId="0">
      <alignment horizontal="center" vertical="center"/>
    </xf>
    <xf numFmtId="0" fontId="2" fillId="6" borderId="1" applyAlignment="1" pivotButton="0" quotePrefix="0" xfId="0">
      <alignment horizontal="center" vertical="center"/>
    </xf>
    <xf numFmtId="0" fontId="0" fillId="0" borderId="4" pivotButton="0" quotePrefix="0" xfId="0"/>
    <xf numFmtId="0" fontId="0" fillId="0" borderId="1" applyAlignment="1" pivotButton="0" quotePrefix="0" xfId="0">
      <alignment horizontal="left" vertical="top" wrapText="1"/>
    </xf>
  </cellXfs>
  <cellStyles count="1">
    <cellStyle name="Normal" xfId="0" builtinId="0" hidden="0"/>
  </cellStyles>
  <dxfs count="4">
    <dxf>
      <font>
        <b val="1"/>
        <color rgb="00DC2626"/>
      </font>
      <fill>
        <patternFill patternType="solid">
          <fgColor rgb="00FEE2E2"/>
        </patternFill>
      </fill>
    </dxf>
    <dxf>
      <font>
        <b val="1"/>
        <color rgb="0016A34A"/>
      </font>
      <fill>
        <patternFill patternType="solid">
          <fgColor rgb="00DCFCE7"/>
        </patternFill>
      </fill>
    </dxf>
    <dxf>
      <font>
        <b val="1"/>
        <color rgb="00DC2626"/>
      </font>
    </dxf>
    <dxf>
      <font>
        <b val="1"/>
        <color rgb="0016A34A"/>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Omzet, kosten en resultaat per maand</a:t>
            </a:r>
          </a:p>
        </rich>
      </tx>
    </title>
    <plotArea>
      <lineChart>
        <grouping val="standard"/>
        <ser>
          <idx val="0"/>
          <order val="0"/>
          <tx>
            <strRef>
              <f>'Samenvatting'!B14</f>
            </strRef>
          </tx>
          <spPr>
            <a:ln xmlns:a="http://schemas.openxmlformats.org/drawingml/2006/main" w="25000">
              <a:solidFill>
                <a:srgbClr val="16A34A"/>
              </a:solidFill>
              <a:prstDash val="solid"/>
            </a:ln>
          </spPr>
          <marker>
            <symbol val="none"/>
            <spPr>
              <a:ln xmlns:a="http://schemas.openxmlformats.org/drawingml/2006/main">
                <a:prstDash val="solid"/>
              </a:ln>
            </spPr>
          </marker>
          <cat>
            <numRef>
              <f>'Samenvatting'!$A$15:$A$17</f>
            </numRef>
          </cat>
          <val>
            <numRef>
              <f>'Samenvatting'!$B$15:$B$17</f>
            </numRef>
          </val>
        </ser>
        <ser>
          <idx val="1"/>
          <order val="1"/>
          <tx>
            <strRef>
              <f>'Samenvatting'!C14</f>
            </strRef>
          </tx>
          <spPr>
            <a:ln xmlns:a="http://schemas.openxmlformats.org/drawingml/2006/main" w="25000">
              <a:solidFill>
                <a:srgbClr val="DC2626"/>
              </a:solidFill>
              <a:prstDash val="solid"/>
            </a:ln>
          </spPr>
          <marker>
            <symbol val="none"/>
            <spPr>
              <a:ln xmlns:a="http://schemas.openxmlformats.org/drawingml/2006/main">
                <a:prstDash val="solid"/>
              </a:ln>
            </spPr>
          </marker>
          <cat>
            <numRef>
              <f>'Samenvatting'!$A$15:$A$17</f>
            </numRef>
          </cat>
          <val>
            <numRef>
              <f>'Samenvatting'!$C$15:$C$17</f>
            </numRef>
          </val>
        </ser>
        <ser>
          <idx val="2"/>
          <order val="2"/>
          <tx>
            <strRef>
              <f>'Samenvatting'!D14</f>
            </strRef>
          </tx>
          <spPr>
            <a:ln xmlns:a="http://schemas.openxmlformats.org/drawingml/2006/main" w="25000">
              <a:solidFill>
                <a:srgbClr val="1E293B"/>
              </a:solidFill>
              <a:prstDash val="solid"/>
            </a:ln>
          </spPr>
          <marker>
            <symbol val="none"/>
            <spPr>
              <a:ln xmlns:a="http://schemas.openxmlformats.org/drawingml/2006/main">
                <a:prstDash val="solid"/>
              </a:ln>
            </spPr>
          </marker>
          <cat>
            <numRef>
              <f>'Samenvatting'!$A$15:$A$17</f>
            </numRef>
          </cat>
          <val>
            <numRef>
              <f>'Samenvatting'!$D$15:$D$17</f>
            </numRef>
          </val>
        </ser>
        <axId val="10"/>
        <axId val="100"/>
      </lineChart>
      <catAx>
        <axId val="10"/>
        <scaling>
          <orientation val="minMax"/>
        </scaling>
        <axPos val="l"/>
        <title>
          <tx>
            <rich>
              <a:bodyPr xmlns:a="http://schemas.openxmlformats.org/drawingml/2006/main"/>
              <a:p xmlns:a="http://schemas.openxmlformats.org/drawingml/2006/main">
                <a:pPr>
                  <a:defRPr/>
                </a:pPr>
                <a:r>
                  <a:t>Maand</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Bedrag (€)</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style val="10"/>
  <chart>
    <title>
      <tx>
        <rich>
          <a:bodyPr xmlns:a="http://schemas.openxmlformats.org/drawingml/2006/main"/>
          <a:p xmlns:a="http://schemas.openxmlformats.org/drawingml/2006/main">
            <a:pPr>
              <a:defRPr/>
            </a:pPr>
            <a:r>
              <a:t>Omzet per categorie</a:t>
            </a:r>
          </a:p>
        </rich>
      </tx>
    </title>
    <plotArea>
      <barChart>
        <barDir val="col"/>
        <grouping val="clustered"/>
        <ser>
          <idx val="0"/>
          <order val="0"/>
          <tx>
            <strRef>
              <f>'Samenvatting'!B21</f>
            </strRef>
          </tx>
          <spPr>
            <a:solidFill xmlns:a="http://schemas.openxmlformats.org/drawingml/2006/main">
              <a:srgbClr val="14B8A6"/>
            </a:solidFill>
            <a:ln xmlns:a="http://schemas.openxmlformats.org/drawingml/2006/main">
              <a:prstDash val="solid"/>
            </a:ln>
          </spPr>
          <cat>
            <numRef>
              <f>'Samenvatting'!$A$22:$A$31</f>
            </numRef>
          </cat>
          <val>
            <numRef>
              <f>'Samenvatting'!$B$22:$B$31</f>
            </numRef>
          </val>
        </ser>
        <gapWidth val="150"/>
        <axId val="10"/>
        <axId val="100"/>
      </barChart>
      <catAx>
        <axId val="10"/>
        <scaling>
          <orientation val="minMax"/>
        </scaling>
        <axPos val="l"/>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Omzet (€)</a:t>
                </a:r>
              </a:p>
            </rich>
          </tx>
        </title>
        <majorTickMark val="none"/>
        <minorTickMark val="none"/>
        <crossAx val="10"/>
      </valAx>
    </plotArea>
    <legend>
      <legendPos val="r"/>
    </legend>
    <plotVisOnly val="1"/>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pPr>
              <a:defRPr/>
            </a:pPr>
            <a:r>
              <a:t>Verdeling kosten per categorie</a:t>
            </a:r>
          </a:p>
        </rich>
      </tx>
    </title>
    <plotArea>
      <pieChart>
        <varyColors val="1"/>
        <ser>
          <idx val="0"/>
          <order val="0"/>
          <tx>
            <strRef>
              <f>'Samenvatting'!C21</f>
            </strRef>
          </tx>
          <spPr>
            <a:ln xmlns:a="http://schemas.openxmlformats.org/drawingml/2006/main">
              <a:prstDash val="solid"/>
            </a:ln>
          </spPr>
          <cat>
            <numRef>
              <f>'Samenvatting'!$A$22:$A$31</f>
            </numRef>
          </cat>
          <val>
            <numRef>
              <f>'Samenvatting'!$C$22:$C$31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5</col>
      <colOff>0</colOff>
      <row>3</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5</col>
      <colOff>0</colOff>
      <row>21</row>
      <rowOff>0</rowOff>
    </from>
    <ext cx="5400000" cy="324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5</col>
      <colOff>0</colOff>
      <row>39</row>
      <rowOff>0</rowOff>
    </from>
    <ext cx="5400000" cy="324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P12"/>
  <sheetViews>
    <sheetView workbookViewId="0">
      <pane ySplit="2" topLeftCell="A3" activePane="bottomLeft" state="frozen"/>
      <selection pane="bottomLeft" activeCell="A1" sqref="A1"/>
    </sheetView>
  </sheetViews>
  <sheetFormatPr baseColWidth="8" defaultRowHeight="15"/>
  <cols>
    <col width="14" customWidth="1" min="1" max="1"/>
    <col width="10" customWidth="1" min="2" max="2"/>
    <col width="20" customWidth="1" min="3" max="3"/>
    <col width="28" customWidth="1" min="4" max="4"/>
    <col width="20" customWidth="1" min="5" max="5"/>
    <col width="14" customWidth="1" min="6" max="6"/>
    <col width="14" customWidth="1" min="7" max="7"/>
    <col width="16" customWidth="1" min="8" max="8"/>
    <col width="11" customWidth="1" min="9" max="9"/>
    <col width="13" customWidth="1" min="10" max="10"/>
    <col width="15" customWidth="1" min="11" max="11"/>
    <col width="10" customWidth="1" min="12" max="12"/>
    <col width="14" customWidth="1" min="13" max="13"/>
    <col width="24" customWidth="1" min="14" max="14"/>
    <col width="24" customWidth="1" min="15" max="15"/>
    <col width="15" customWidth="1" min="16" max="16"/>
  </cols>
  <sheetData>
    <row r="1" ht="26" customHeight="1">
      <c r="A1" s="1" t="inlineStr">
        <is>
          <t>Boekhouden Sjabloon - Boekingen 2026</t>
        </is>
      </c>
    </row>
    <row r="2">
      <c r="A2" s="2" t="inlineStr">
        <is>
          <t>Boekingsdatum</t>
        </is>
      </c>
      <c r="B2" s="2" t="inlineStr">
        <is>
          <t>Type</t>
        </is>
      </c>
      <c r="C2" s="2" t="inlineStr">
        <is>
          <t>Categorie</t>
        </is>
      </c>
      <c r="D2" s="2" t="inlineStr">
        <is>
          <t>Omschrijving</t>
        </is>
      </c>
      <c r="E2" s="2" t="inlineStr">
        <is>
          <t>Relatie / Klant</t>
        </is>
      </c>
      <c r="F2" s="2" t="inlineStr">
        <is>
          <t>Plaats</t>
        </is>
      </c>
      <c r="G2" s="2" t="inlineStr">
        <is>
          <t>Factuurnummer</t>
        </is>
      </c>
      <c r="H2" s="2" t="inlineStr">
        <is>
          <t>Bedrag excl. btw</t>
        </is>
      </c>
      <c r="I2" s="2" t="inlineStr">
        <is>
          <t>Btw-tarief</t>
        </is>
      </c>
      <c r="J2" s="2" t="inlineStr">
        <is>
          <t>Btw-bedrag</t>
        </is>
      </c>
      <c r="K2" s="2" t="inlineStr">
        <is>
          <t>Bedrag incl. btw</t>
        </is>
      </c>
      <c r="L2" s="2" t="inlineStr">
        <is>
          <t>Betaald?</t>
        </is>
      </c>
      <c r="M2" s="2" t="inlineStr">
        <is>
          <t>Betaaldatum</t>
        </is>
      </c>
      <c r="N2" s="2" t="inlineStr">
        <is>
          <t>Bankrekening / Betaalmethode</t>
        </is>
      </c>
      <c r="O2" s="2" t="inlineStr">
        <is>
          <t>Opmerking</t>
        </is>
      </c>
      <c r="P2" s="2" t="inlineStr">
        <is>
          <t>Netto resultaat</t>
        </is>
      </c>
    </row>
    <row r="3">
      <c r="A3" s="3" t="inlineStr">
        <is>
          <t>03-01-2026</t>
        </is>
      </c>
      <c r="B3" s="4" t="inlineStr">
        <is>
          <t>Inkomst</t>
        </is>
      </c>
      <c r="C3" s="4" t="inlineStr">
        <is>
          <t>Advies</t>
        </is>
      </c>
      <c r="D3" s="4" t="inlineStr">
        <is>
          <t>Advieswerkzaamheden januari</t>
        </is>
      </c>
      <c r="E3" s="4" t="inlineStr">
        <is>
          <t>Sanne de Vries</t>
        </is>
      </c>
      <c r="F3" s="4" t="inlineStr">
        <is>
          <t>Amsterdam</t>
        </is>
      </c>
      <c r="G3" s="4" t="inlineStr">
        <is>
          <t>FA-2026-001</t>
        </is>
      </c>
      <c r="H3" s="5" t="n">
        <v>1250</v>
      </c>
      <c r="I3" s="6" t="n">
        <v>0.21</v>
      </c>
      <c r="J3" s="7">
        <f>H3*I3</f>
        <v/>
      </c>
      <c r="K3" s="7">
        <f>H3+J3</f>
        <v/>
      </c>
      <c r="L3" s="8">
        <f>IF(M3&lt;&gt;"","Ja","Nee")</f>
        <v/>
      </c>
      <c r="M3" s="3" t="inlineStr">
        <is>
          <t>10-01-2026</t>
        </is>
      </c>
      <c r="N3" s="4" t="inlineStr">
        <is>
          <t>NL91 ABNA 0417 1643 00</t>
        </is>
      </c>
      <c r="O3" s="4" t="inlineStr">
        <is>
          <t>Betaald via factuur</t>
        </is>
      </c>
      <c r="P3" s="7">
        <f>IF(B3="Uitgave",-H3,H3)</f>
        <v/>
      </c>
    </row>
    <row r="4">
      <c r="A4" s="3" t="inlineStr">
        <is>
          <t>08-01-2026</t>
        </is>
      </c>
      <c r="B4" s="4" t="inlineStr">
        <is>
          <t>Uitgave</t>
        </is>
      </c>
      <c r="C4" s="4" t="inlineStr">
        <is>
          <t>Kantoorbenodigdheden</t>
        </is>
      </c>
      <c r="D4" s="4" t="inlineStr">
        <is>
          <t>Papier, inkt en mappen</t>
        </is>
      </c>
      <c r="E4" s="4" t="inlineStr">
        <is>
          <t>Ruben Jansen</t>
        </is>
      </c>
      <c r="F4" s="4" t="inlineStr">
        <is>
          <t>Utrecht</t>
        </is>
      </c>
      <c r="G4" s="4" t="inlineStr">
        <is>
          <t>FA-2026-002</t>
        </is>
      </c>
      <c r="H4" s="5" t="n">
        <v>84.5</v>
      </c>
      <c r="I4" s="6" t="n">
        <v>0.21</v>
      </c>
      <c r="J4" s="9">
        <f>H4*I4</f>
        <v/>
      </c>
      <c r="K4" s="9">
        <f>H4+J4</f>
        <v/>
      </c>
      <c r="L4" s="10">
        <f>IF(M4&lt;&gt;"","Ja","Nee")</f>
        <v/>
      </c>
      <c r="M4" s="3" t="inlineStr">
        <is>
          <t>08-01-2026</t>
        </is>
      </c>
      <c r="N4" s="4" t="inlineStr">
        <is>
          <t>iDEAL</t>
        </is>
      </c>
      <c r="O4" s="4" t="inlineStr">
        <is>
          <t>Betaald bij bestelling</t>
        </is>
      </c>
      <c r="P4" s="9">
        <f>IF(B4="Uitgave",-H4,H4)</f>
        <v/>
      </c>
    </row>
    <row r="5">
      <c r="A5" s="3" t="inlineStr">
        <is>
          <t>15-01-2026</t>
        </is>
      </c>
      <c r="B5" s="4" t="inlineStr">
        <is>
          <t>Inkomst</t>
        </is>
      </c>
      <c r="C5" s="4" t="inlineStr">
        <is>
          <t>Webdesign</t>
        </is>
      </c>
      <c r="D5" s="4" t="inlineStr">
        <is>
          <t>Website homepagina redesign</t>
        </is>
      </c>
      <c r="E5" s="4" t="inlineStr">
        <is>
          <t>Emma Bakker</t>
        </is>
      </c>
      <c r="F5" s="4" t="inlineStr">
        <is>
          <t>Rotterdam</t>
        </is>
      </c>
      <c r="G5" s="4" t="inlineStr">
        <is>
          <t>FA-2026-003</t>
        </is>
      </c>
      <c r="H5" s="5" t="n">
        <v>950</v>
      </c>
      <c r="I5" s="6" t="n">
        <v>0.21</v>
      </c>
      <c r="J5" s="7">
        <f>H5*I5</f>
        <v/>
      </c>
      <c r="K5" s="7">
        <f>H5+J5</f>
        <v/>
      </c>
      <c r="L5" s="8">
        <f>IF(M5&lt;&gt;"","Ja","Nee")</f>
        <v/>
      </c>
      <c r="M5" s="11" t="inlineStr"/>
      <c r="N5" s="4" t="inlineStr">
        <is>
          <t>Bank overschrijving</t>
        </is>
      </c>
      <c r="O5" s="4" t="inlineStr">
        <is>
          <t>Wacht op betaling</t>
        </is>
      </c>
      <c r="P5" s="7">
        <f>IF(B5="Uitgave",-H5,H5)</f>
        <v/>
      </c>
    </row>
    <row r="6">
      <c r="A6" s="3" t="inlineStr">
        <is>
          <t>22-01-2026</t>
        </is>
      </c>
      <c r="B6" s="4" t="inlineStr">
        <is>
          <t>Uitgave</t>
        </is>
      </c>
      <c r="C6" s="4" t="inlineStr">
        <is>
          <t>Software</t>
        </is>
      </c>
      <c r="D6" s="4" t="inlineStr">
        <is>
          <t>Boekhoudsoftware abonnement</t>
        </is>
      </c>
      <c r="E6" s="4" t="inlineStr">
        <is>
          <t>Lars de Jong</t>
        </is>
      </c>
      <c r="F6" s="4" t="inlineStr">
        <is>
          <t>Eindhoven</t>
        </is>
      </c>
      <c r="G6" s="4" t="inlineStr">
        <is>
          <t>FA-2026-004</t>
        </is>
      </c>
      <c r="H6" s="5" t="n">
        <v>49</v>
      </c>
      <c r="I6" s="6" t="n">
        <v>0.21</v>
      </c>
      <c r="J6" s="9">
        <f>H6*I6</f>
        <v/>
      </c>
      <c r="K6" s="9">
        <f>H6+J6</f>
        <v/>
      </c>
      <c r="L6" s="10">
        <f>IF(M6&lt;&gt;"","Ja","Nee")</f>
        <v/>
      </c>
      <c r="M6" s="3" t="inlineStr">
        <is>
          <t>22-01-2026</t>
        </is>
      </c>
      <c r="N6" s="4" t="inlineStr">
        <is>
          <t>Automatische incasso</t>
        </is>
      </c>
      <c r="O6" s="4" t="inlineStr">
        <is>
          <t>Maandelijks abonnement</t>
        </is>
      </c>
      <c r="P6" s="9">
        <f>IF(B6="Uitgave",-H6,H6)</f>
        <v/>
      </c>
    </row>
    <row r="7">
      <c r="A7" s="3" t="inlineStr">
        <is>
          <t>02-02-2026</t>
        </is>
      </c>
      <c r="B7" s="4" t="inlineStr">
        <is>
          <t>Inkomst</t>
        </is>
      </c>
      <c r="C7" s="4" t="inlineStr">
        <is>
          <t>Training</t>
        </is>
      </c>
      <c r="D7" s="4" t="inlineStr">
        <is>
          <t>Excel training groep</t>
        </is>
      </c>
      <c r="E7" s="4" t="inlineStr">
        <is>
          <t>Sophie Visser</t>
        </is>
      </c>
      <c r="F7" s="4" t="inlineStr">
        <is>
          <t>Den Haag</t>
        </is>
      </c>
      <c r="G7" s="4" t="inlineStr">
        <is>
          <t>FA-2026-005</t>
        </is>
      </c>
      <c r="H7" s="5" t="n">
        <v>600</v>
      </c>
      <c r="I7" s="6" t="n">
        <v>0.09</v>
      </c>
      <c r="J7" s="7">
        <f>H7*I7</f>
        <v/>
      </c>
      <c r="K7" s="7">
        <f>H7+J7</f>
        <v/>
      </c>
      <c r="L7" s="8">
        <f>IF(M7&lt;&gt;"","Ja","Nee")</f>
        <v/>
      </c>
      <c r="M7" s="3" t="inlineStr">
        <is>
          <t>05-02-2026</t>
        </is>
      </c>
      <c r="N7" s="4" t="inlineStr">
        <is>
          <t>Bank overschrijving</t>
        </is>
      </c>
      <c r="O7" s="4" t="inlineStr">
        <is>
          <t>Btw-laag tarief</t>
        </is>
      </c>
      <c r="P7" s="7">
        <f>IF(B7="Uitgave",-H7,H7)</f>
        <v/>
      </c>
    </row>
    <row r="8">
      <c r="A8" s="3" t="inlineStr">
        <is>
          <t>11-02-2026</t>
        </is>
      </c>
      <c r="B8" s="4" t="inlineStr">
        <is>
          <t>Uitgave</t>
        </is>
      </c>
      <c r="C8" s="4" t="inlineStr">
        <is>
          <t>Reiskosten</t>
        </is>
      </c>
      <c r="D8" s="4" t="inlineStr">
        <is>
          <t>Trein/OV zakelijke reis</t>
        </is>
      </c>
      <c r="E8" s="4" t="inlineStr">
        <is>
          <t>Bram Meijer</t>
        </is>
      </c>
      <c r="F8" s="4" t="inlineStr">
        <is>
          <t>Groningen</t>
        </is>
      </c>
      <c r="G8" s="4" t="inlineStr">
        <is>
          <t>FA-2026-006</t>
        </is>
      </c>
      <c r="H8" s="5" t="n">
        <v>63.2</v>
      </c>
      <c r="I8" s="6" t="n">
        <v>0.09</v>
      </c>
      <c r="J8" s="9">
        <f>H8*I8</f>
        <v/>
      </c>
      <c r="K8" s="9">
        <f>H8+J8</f>
        <v/>
      </c>
      <c r="L8" s="10">
        <f>IF(M8&lt;&gt;"","Ja","Nee")</f>
        <v/>
      </c>
      <c r="M8" s="3" t="inlineStr">
        <is>
          <t>11-02-2026</t>
        </is>
      </c>
      <c r="N8" s="4" t="inlineStr">
        <is>
          <t>Contant</t>
        </is>
      </c>
      <c r="O8" s="4" t="inlineStr">
        <is>
          <t>OV-chipkaart declaratie</t>
        </is>
      </c>
      <c r="P8" s="9">
        <f>IF(B8="Uitgave",-H8,H8)</f>
        <v/>
      </c>
    </row>
    <row r="9">
      <c r="A9" s="3" t="inlineStr">
        <is>
          <t>18-02-2026</t>
        </is>
      </c>
      <c r="B9" s="4" t="inlineStr">
        <is>
          <t>Inkomst</t>
        </is>
      </c>
      <c r="C9" s="4" t="inlineStr">
        <is>
          <t>Onderhoud</t>
        </is>
      </c>
      <c r="D9" s="4" t="inlineStr">
        <is>
          <t>Jaarlijks onderhoudscontract</t>
        </is>
      </c>
      <c r="E9" s="4" t="inlineStr">
        <is>
          <t>Julia Peters</t>
        </is>
      </c>
      <c r="F9" s="4" t="inlineStr">
        <is>
          <t>Breda</t>
        </is>
      </c>
      <c r="G9" s="4" t="inlineStr">
        <is>
          <t>FA-2026-007</t>
        </is>
      </c>
      <c r="H9" s="5" t="n">
        <v>1100</v>
      </c>
      <c r="I9" s="6" t="n">
        <v>0.21</v>
      </c>
      <c r="J9" s="7">
        <f>H9*I9</f>
        <v/>
      </c>
      <c r="K9" s="7">
        <f>H9+J9</f>
        <v/>
      </c>
      <c r="L9" s="8">
        <f>IF(M9&lt;&gt;"","Ja","Nee")</f>
        <v/>
      </c>
      <c r="M9" s="3" t="inlineStr">
        <is>
          <t>25-02-2026</t>
        </is>
      </c>
      <c r="N9" s="4" t="inlineStr">
        <is>
          <t>Bank overschrijving</t>
        </is>
      </c>
      <c r="O9" s="4" t="inlineStr">
        <is>
          <t>Contract verlengd</t>
        </is>
      </c>
      <c r="P9" s="7">
        <f>IF(B9="Uitgave",-H9,H9)</f>
        <v/>
      </c>
    </row>
    <row r="10">
      <c r="A10" s="3" t="inlineStr">
        <is>
          <t>05-03-2026</t>
        </is>
      </c>
      <c r="B10" s="4" t="inlineStr">
        <is>
          <t>Uitgave</t>
        </is>
      </c>
      <c r="C10" s="4" t="inlineStr">
        <is>
          <t>Marketing</t>
        </is>
      </c>
      <c r="D10" s="4" t="inlineStr">
        <is>
          <t>Online advertentiecampagne</t>
        </is>
      </c>
      <c r="E10" s="4" t="inlineStr">
        <is>
          <t>Thijs van Dijk</t>
        </is>
      </c>
      <c r="F10" s="4" t="inlineStr">
        <is>
          <t>Haarlem</t>
        </is>
      </c>
      <c r="G10" s="4" t="inlineStr">
        <is>
          <t>FA-2026-008</t>
        </is>
      </c>
      <c r="H10" s="5" t="n">
        <v>210</v>
      </c>
      <c r="I10" s="6" t="n">
        <v>0.21</v>
      </c>
      <c r="J10" s="9">
        <f>H10*I10</f>
        <v/>
      </c>
      <c r="K10" s="9">
        <f>H10+J10</f>
        <v/>
      </c>
      <c r="L10" s="10">
        <f>IF(M10&lt;&gt;"","Ja","Nee")</f>
        <v/>
      </c>
      <c r="M10" s="3" t="inlineStr">
        <is>
          <t>05-03-2026</t>
        </is>
      </c>
      <c r="N10" s="4" t="inlineStr">
        <is>
          <t>iDEAL</t>
        </is>
      </c>
      <c r="O10" s="4" t="inlineStr">
        <is>
          <t>Social media campagne</t>
        </is>
      </c>
      <c r="P10" s="9">
        <f>IF(B10="Uitgave",-H10,H10)</f>
        <v/>
      </c>
    </row>
    <row r="11">
      <c r="A11" s="3" t="inlineStr">
        <is>
          <t>14-03-2026</t>
        </is>
      </c>
      <c r="B11" s="4" t="inlineStr">
        <is>
          <t>Inkomst</t>
        </is>
      </c>
      <c r="C11" s="4" t="inlineStr">
        <is>
          <t>Support</t>
        </is>
      </c>
      <c r="D11" s="4" t="inlineStr">
        <is>
          <t>Technische ondersteuning</t>
        </is>
      </c>
      <c r="E11" s="4" t="inlineStr">
        <is>
          <t>Lieke Smit</t>
        </is>
      </c>
      <c r="F11" s="4" t="inlineStr">
        <is>
          <t>Nijmegen</t>
        </is>
      </c>
      <c r="G11" s="4" t="inlineStr">
        <is>
          <t>FA-2026-009</t>
        </is>
      </c>
      <c r="H11" s="5" t="n">
        <v>475</v>
      </c>
      <c r="I11" s="6" t="n">
        <v>0.21</v>
      </c>
      <c r="J11" s="7">
        <f>H11*I11</f>
        <v/>
      </c>
      <c r="K11" s="7">
        <f>H11+J11</f>
        <v/>
      </c>
      <c r="L11" s="8">
        <f>IF(M11&lt;&gt;"","Ja","Nee")</f>
        <v/>
      </c>
      <c r="M11" s="11" t="inlineStr"/>
      <c r="N11" s="4" t="inlineStr">
        <is>
          <t>Bank overschrijving</t>
        </is>
      </c>
      <c r="O11" s="4" t="inlineStr">
        <is>
          <t>Wacht op betaling</t>
        </is>
      </c>
      <c r="P11" s="7">
        <f>IF(B11="Uitgave",-H11,H11)</f>
        <v/>
      </c>
    </row>
    <row r="12">
      <c r="A12" s="3" t="inlineStr">
        <is>
          <t>28-03-2026</t>
        </is>
      </c>
      <c r="B12" s="4" t="inlineStr">
        <is>
          <t>Uitgave</t>
        </is>
      </c>
      <c r="C12" s="4" t="inlineStr">
        <is>
          <t>Representatie</t>
        </is>
      </c>
      <c r="D12" s="4" t="inlineStr">
        <is>
          <t>Lunch met klant</t>
        </is>
      </c>
      <c r="E12" s="4" t="inlineStr">
        <is>
          <t>Daan van Leeuwen</t>
        </is>
      </c>
      <c r="F12" s="4" t="inlineStr">
        <is>
          <t>Tilburg</t>
        </is>
      </c>
      <c r="G12" s="4" t="inlineStr">
        <is>
          <t>FA-2026-010</t>
        </is>
      </c>
      <c r="H12" s="5" t="n">
        <v>38</v>
      </c>
      <c r="I12" s="6" t="n">
        <v>0.09</v>
      </c>
      <c r="J12" s="9">
        <f>H12*I12</f>
        <v/>
      </c>
      <c r="K12" s="9">
        <f>H12+J12</f>
        <v/>
      </c>
      <c r="L12" s="10">
        <f>IF(M12&lt;&gt;"","Ja","Nee")</f>
        <v/>
      </c>
      <c r="M12" s="3" t="inlineStr">
        <is>
          <t>28-03-2026</t>
        </is>
      </c>
      <c r="N12" s="4" t="inlineStr">
        <is>
          <t>Contant</t>
        </is>
      </c>
      <c r="O12" s="4" t="inlineStr">
        <is>
          <t>Representatiekosten</t>
        </is>
      </c>
      <c r="P12" s="9">
        <f>IF(B12="Uitgave",-H12,H12)</f>
        <v/>
      </c>
    </row>
  </sheetData>
  <mergeCells count="1">
    <mergeCell ref="A1:P1"/>
  </mergeCells>
  <conditionalFormatting sqref="L3:L12">
    <cfRule type="expression" priority="1" dxfId="0" stopIfTrue="1">
      <formula>L3="Nee"</formula>
    </cfRule>
    <cfRule type="expression" priority="2" dxfId="1" stopIfTrue="1">
      <formula>L3="Ja"</formula>
    </cfRule>
  </conditionalFormatting>
  <dataValidations count="2">
    <dataValidation sqref="B3:B12" showErrorMessage="1" showInputMessage="1" allowBlank="0" type="list">
      <formula1>"Inkomst,Uitgave"</formula1>
    </dataValidation>
    <dataValidation sqref="I3:I12" showErrorMessage="1" showInputMessage="1" allowBlank="0" type="list">
      <formula1>"0.21,0.09,0"</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31"/>
  <sheetViews>
    <sheetView workbookViewId="0">
      <selection activeCell="A1" sqref="A1"/>
    </sheetView>
  </sheetViews>
  <sheetFormatPr baseColWidth="8" defaultRowHeight="15"/>
  <cols>
    <col width="26" customWidth="1" min="1" max="1"/>
    <col width="20" customWidth="1" min="2" max="2"/>
    <col width="20" customWidth="1" min="3" max="3"/>
    <col width="16" customWidth="1" min="4" max="4"/>
  </cols>
  <sheetData>
    <row r="1" ht="26" customHeight="1">
      <c r="A1" s="1" t="inlineStr">
        <is>
          <t>Financieel Dashboard 2026</t>
        </is>
      </c>
    </row>
    <row r="3">
      <c r="A3" s="12" t="inlineStr">
        <is>
          <t>Kerncijfers</t>
        </is>
      </c>
    </row>
    <row r="4">
      <c r="A4" s="13" t="inlineStr">
        <is>
          <t>Totale omzet excl. btw</t>
        </is>
      </c>
      <c r="B4" s="7">
        <f>SUMIFS(Boekingen!$H$3:$H$12,Boekingen!$B$3:$B$12,"Inkomst")</f>
        <v/>
      </c>
    </row>
    <row r="5">
      <c r="A5" s="14" t="inlineStr">
        <is>
          <t>Totale kosten excl. btw</t>
        </is>
      </c>
      <c r="B5" s="9">
        <f>SUMIFS(Boekingen!$H$3:$H$12,Boekingen!$B$3:$B$12,"Uitgave")</f>
        <v/>
      </c>
    </row>
    <row r="6">
      <c r="A6" s="13" t="inlineStr">
        <is>
          <t>Netto resultaat</t>
        </is>
      </c>
      <c r="B6" s="7">
        <f>B4-B5</f>
        <v/>
      </c>
    </row>
    <row r="7">
      <c r="A7" s="14" t="inlineStr">
        <is>
          <t>Btw saldo (te betalen/terug)</t>
        </is>
      </c>
      <c r="B7" s="9">
        <f>SUMIFS(Boekingen!$J$3:$J$12,Boekingen!$B$3:$B$12,"Inkomst")-SUMIFS(Boekingen!$J$3:$J$12,Boekingen!$B$3:$B$12,"Uitgave")</f>
        <v/>
      </c>
    </row>
    <row r="8">
      <c r="A8" s="13" t="inlineStr">
        <is>
          <t>Aantal boekingen</t>
        </is>
      </c>
      <c r="B8" s="8">
        <f>COUNTA(Boekingen!$A$3:$A$12)</f>
        <v/>
      </c>
    </row>
    <row r="9">
      <c r="A9" s="14" t="inlineStr">
        <is>
          <t>Aantal openstaande facturen</t>
        </is>
      </c>
      <c r="B9" s="10">
        <f>COUNTIF(Boekingen!$L$3:$L$12,"Nee")</f>
        <v/>
      </c>
    </row>
    <row r="10">
      <c r="A10" s="13" t="inlineStr">
        <is>
          <t>Gemiddelde boekingswaarde</t>
        </is>
      </c>
      <c r="B10" s="7">
        <f>IFERROR(AVERAGE(Boekingen!$H$3:$H$12),0)</f>
        <v/>
      </c>
    </row>
    <row r="13">
      <c r="A13" s="12" t="inlineStr">
        <is>
          <t>Maandoverzicht</t>
        </is>
      </c>
    </row>
    <row r="14">
      <c r="A14" s="2" t="inlineStr">
        <is>
          <t>Maand</t>
        </is>
      </c>
      <c r="B14" s="2" t="inlineStr">
        <is>
          <t>Omzet</t>
        </is>
      </c>
      <c r="C14" s="2" t="inlineStr">
        <is>
          <t>Kosten</t>
        </is>
      </c>
      <c r="D14" s="2" t="inlineStr">
        <is>
          <t>Resultaat</t>
        </is>
      </c>
    </row>
    <row r="15">
      <c r="A15" s="10" t="inlineStr">
        <is>
          <t>Januari</t>
        </is>
      </c>
      <c r="B15" s="15">
        <f>SUMIFS(Boekingen!$H$3:$H$12,Boekingen!$B$3:$B$12,"Inkomst",Boekingen!$A$3:$A$12,"&gt;="&amp;DATE(2026,1,1),Boekingen!$A$3:$A$12,"&lt;="&amp;DATE(2026,1,31))</f>
        <v/>
      </c>
      <c r="C15" s="15">
        <f>SUMIFS(Boekingen!$H$3:$H$12,Boekingen!$B$3:$B$12,"Uitgave",Boekingen!$A$3:$A$12,"&gt;="&amp;DATE(2026,1,1),Boekingen!$A$3:$A$12,"&lt;="&amp;DATE(2026,1,31))</f>
        <v/>
      </c>
      <c r="D15" s="15">
        <f>B15-C15</f>
        <v/>
      </c>
    </row>
    <row r="16">
      <c r="A16" s="8" t="inlineStr">
        <is>
          <t>Februari</t>
        </is>
      </c>
      <c r="B16" s="16">
        <f>SUMIFS(Boekingen!$H$3:$H$12,Boekingen!$B$3:$B$12,"Inkomst",Boekingen!$A$3:$A$12,"&gt;="&amp;DATE(2026,2,1),Boekingen!$A$3:$A$12,"&lt;="&amp;DATE(2026,2,28))</f>
        <v/>
      </c>
      <c r="C16" s="16">
        <f>SUMIFS(Boekingen!$H$3:$H$12,Boekingen!$B$3:$B$12,"Uitgave",Boekingen!$A$3:$A$12,"&gt;="&amp;DATE(2026,2,1),Boekingen!$A$3:$A$12,"&lt;="&amp;DATE(2026,2,28))</f>
        <v/>
      </c>
      <c r="D16" s="16">
        <f>B16-C16</f>
        <v/>
      </c>
    </row>
    <row r="17">
      <c r="A17" s="10" t="inlineStr">
        <is>
          <t>Maart</t>
        </is>
      </c>
      <c r="B17" s="15">
        <f>SUMIFS(Boekingen!$H$3:$H$12,Boekingen!$B$3:$B$12,"Inkomst",Boekingen!$A$3:$A$12,"&gt;="&amp;DATE(2026,3,1),Boekingen!$A$3:$A$12,"&lt;="&amp;DATE(2026,3,31))</f>
        <v/>
      </c>
      <c r="C17" s="15">
        <f>SUMIFS(Boekingen!$H$3:$H$12,Boekingen!$B$3:$B$12,"Uitgave",Boekingen!$A$3:$A$12,"&gt;="&amp;DATE(2026,3,1),Boekingen!$A$3:$A$12,"&lt;="&amp;DATE(2026,3,31))</f>
        <v/>
      </c>
      <c r="D17" s="15">
        <f>B17-C17</f>
        <v/>
      </c>
    </row>
    <row r="20">
      <c r="A20" s="12" t="inlineStr">
        <is>
          <t>Omzet per categorie</t>
        </is>
      </c>
    </row>
    <row r="21">
      <c r="A21" s="2" t="inlineStr">
        <is>
          <t>Categorie</t>
        </is>
      </c>
      <c r="B21" s="2" t="inlineStr">
        <is>
          <t>Omzet excl. btw</t>
        </is>
      </c>
      <c r="C21" s="2" t="inlineStr">
        <is>
          <t>Kosten excl. btw</t>
        </is>
      </c>
    </row>
    <row r="22">
      <c r="A22" s="13" t="inlineStr">
        <is>
          <t>Advies</t>
        </is>
      </c>
      <c r="B22" s="16">
        <f>IFERROR(SUMIFS(Boekingen!$H$3:$H$12,Boekingen!$C$3:$C$12,A22,Boekingen!$B$3:$B$12,"Inkomst"),0)</f>
        <v/>
      </c>
      <c r="C22" s="16">
        <f>IFERROR(SUMIFS(Boekingen!$H$3:$H$12,Boekingen!$C$3:$C$12,A22,Boekingen!$B$3:$B$12,"Uitgave"),0)</f>
        <v/>
      </c>
    </row>
    <row r="23">
      <c r="A23" s="14" t="inlineStr">
        <is>
          <t>Kantoorbenodigdheden</t>
        </is>
      </c>
      <c r="B23" s="15">
        <f>IFERROR(SUMIFS(Boekingen!$H$3:$H$12,Boekingen!$C$3:$C$12,A23,Boekingen!$B$3:$B$12,"Inkomst"),0)</f>
        <v/>
      </c>
      <c r="C23" s="15">
        <f>IFERROR(SUMIFS(Boekingen!$H$3:$H$12,Boekingen!$C$3:$C$12,A23,Boekingen!$B$3:$B$12,"Uitgave"),0)</f>
        <v/>
      </c>
    </row>
    <row r="24">
      <c r="A24" s="13" t="inlineStr">
        <is>
          <t>Webdesign</t>
        </is>
      </c>
      <c r="B24" s="16">
        <f>IFERROR(SUMIFS(Boekingen!$H$3:$H$12,Boekingen!$C$3:$C$12,A24,Boekingen!$B$3:$B$12,"Inkomst"),0)</f>
        <v/>
      </c>
      <c r="C24" s="16">
        <f>IFERROR(SUMIFS(Boekingen!$H$3:$H$12,Boekingen!$C$3:$C$12,A24,Boekingen!$B$3:$B$12,"Uitgave"),0)</f>
        <v/>
      </c>
    </row>
    <row r="25">
      <c r="A25" s="14" t="inlineStr">
        <is>
          <t>Software</t>
        </is>
      </c>
      <c r="B25" s="15">
        <f>IFERROR(SUMIFS(Boekingen!$H$3:$H$12,Boekingen!$C$3:$C$12,A25,Boekingen!$B$3:$B$12,"Inkomst"),0)</f>
        <v/>
      </c>
      <c r="C25" s="15">
        <f>IFERROR(SUMIFS(Boekingen!$H$3:$H$12,Boekingen!$C$3:$C$12,A25,Boekingen!$B$3:$B$12,"Uitgave"),0)</f>
        <v/>
      </c>
    </row>
    <row r="26">
      <c r="A26" s="13" t="inlineStr">
        <is>
          <t>Training</t>
        </is>
      </c>
      <c r="B26" s="16">
        <f>IFERROR(SUMIFS(Boekingen!$H$3:$H$12,Boekingen!$C$3:$C$12,A26,Boekingen!$B$3:$B$12,"Inkomst"),0)</f>
        <v/>
      </c>
      <c r="C26" s="16">
        <f>IFERROR(SUMIFS(Boekingen!$H$3:$H$12,Boekingen!$C$3:$C$12,A26,Boekingen!$B$3:$B$12,"Uitgave"),0)</f>
        <v/>
      </c>
    </row>
    <row r="27">
      <c r="A27" s="14" t="inlineStr">
        <is>
          <t>Reiskosten</t>
        </is>
      </c>
      <c r="B27" s="15">
        <f>IFERROR(SUMIFS(Boekingen!$H$3:$H$12,Boekingen!$C$3:$C$12,A27,Boekingen!$B$3:$B$12,"Inkomst"),0)</f>
        <v/>
      </c>
      <c r="C27" s="15">
        <f>IFERROR(SUMIFS(Boekingen!$H$3:$H$12,Boekingen!$C$3:$C$12,A27,Boekingen!$B$3:$B$12,"Uitgave"),0)</f>
        <v/>
      </c>
    </row>
    <row r="28">
      <c r="A28" s="13" t="inlineStr">
        <is>
          <t>Onderhoud</t>
        </is>
      </c>
      <c r="B28" s="16">
        <f>IFERROR(SUMIFS(Boekingen!$H$3:$H$12,Boekingen!$C$3:$C$12,A28,Boekingen!$B$3:$B$12,"Inkomst"),0)</f>
        <v/>
      </c>
      <c r="C28" s="16">
        <f>IFERROR(SUMIFS(Boekingen!$H$3:$H$12,Boekingen!$C$3:$C$12,A28,Boekingen!$B$3:$B$12,"Uitgave"),0)</f>
        <v/>
      </c>
    </row>
    <row r="29">
      <c r="A29" s="14" t="inlineStr">
        <is>
          <t>Marketing</t>
        </is>
      </c>
      <c r="B29" s="15">
        <f>IFERROR(SUMIFS(Boekingen!$H$3:$H$12,Boekingen!$C$3:$C$12,A29,Boekingen!$B$3:$B$12,"Inkomst"),0)</f>
        <v/>
      </c>
      <c r="C29" s="15">
        <f>IFERROR(SUMIFS(Boekingen!$H$3:$H$12,Boekingen!$C$3:$C$12,A29,Boekingen!$B$3:$B$12,"Uitgave"),0)</f>
        <v/>
      </c>
    </row>
    <row r="30">
      <c r="A30" s="13" t="inlineStr">
        <is>
          <t>Support</t>
        </is>
      </c>
      <c r="B30" s="16">
        <f>IFERROR(SUMIFS(Boekingen!$H$3:$H$12,Boekingen!$C$3:$C$12,A30,Boekingen!$B$3:$B$12,"Inkomst"),0)</f>
        <v/>
      </c>
      <c r="C30" s="16">
        <f>IFERROR(SUMIFS(Boekingen!$H$3:$H$12,Boekingen!$C$3:$C$12,A30,Boekingen!$B$3:$B$12,"Uitgave"),0)</f>
        <v/>
      </c>
    </row>
    <row r="31">
      <c r="A31" s="14" t="inlineStr">
        <is>
          <t>Representatie</t>
        </is>
      </c>
      <c r="B31" s="15">
        <f>IFERROR(SUMIFS(Boekingen!$H$3:$H$12,Boekingen!$C$3:$C$12,A31,Boekingen!$B$3:$B$12,"Inkomst"),0)</f>
        <v/>
      </c>
      <c r="C31" s="15">
        <f>IFERROR(SUMIFS(Boekingen!$H$3:$H$12,Boekingen!$C$3:$C$12,A31,Boekingen!$B$3:$B$12,"Uitgave"),0)</f>
        <v/>
      </c>
    </row>
  </sheetData>
  <mergeCells count="4">
    <mergeCell ref="A1:F1"/>
    <mergeCell ref="A3:B3"/>
    <mergeCell ref="A13:D13"/>
    <mergeCell ref="A20:C20"/>
  </mergeCells>
  <conditionalFormatting sqref="B6">
    <cfRule type="expression" priority="1" dxfId="2">
      <formula>B6&lt;0</formula>
    </cfRule>
    <cfRule type="expression" priority="2" dxfId="3">
      <formula>B6&gt;=0</formula>
    </cfRule>
  </conditionalFormatting>
  <conditionalFormatting sqref="B7">
    <cfRule type="expression" priority="3" dxfId="3">
      <formula>B7&lt;0</formula>
    </cfRule>
    <cfRule type="expression" priority="4" dxfId="2">
      <formula>B7&gt;=0</formula>
    </cfRule>
  </conditionalFormatting>
  <pageMargins left="0.75" right="0.75" top="1" bottom="1" header="0.5" footer="0.5"/>
  <drawing xmlns:r="http://schemas.openxmlformats.org/officeDocument/2006/relationships" r:id="rId1"/>
</worksheet>
</file>

<file path=xl/worksheets/sheet3.xml><?xml version="1.0" encoding="utf-8"?>
<worksheet xmlns="http://schemas.openxmlformats.org/spreadsheetml/2006/main">
  <sheetPr>
    <outlinePr summaryBelow="1" summaryRight="1"/>
    <pageSetUpPr/>
  </sheetPr>
  <dimension ref="A1:F12"/>
  <sheetViews>
    <sheetView workbookViewId="0">
      <selection activeCell="A1" sqref="A1"/>
    </sheetView>
  </sheetViews>
  <sheetFormatPr baseColWidth="8" defaultRowHeight="15"/>
  <cols>
    <col width="16" customWidth="1" min="1" max="1"/>
    <col width="24" customWidth="1" min="2" max="2"/>
    <col width="12" customWidth="1" min="3" max="3"/>
    <col width="18" customWidth="1" min="4" max="4"/>
    <col width="20" customWidth="1" min="5" max="5"/>
    <col width="10" customWidth="1" min="6" max="6"/>
  </cols>
  <sheetData>
    <row r="1">
      <c r="A1" s="1" t="inlineStr">
        <is>
          <t>Referentie Categorieën</t>
        </is>
      </c>
    </row>
    <row r="2">
      <c r="A2" s="2" t="inlineStr">
        <is>
          <t>Categoriecode</t>
        </is>
      </c>
      <c r="B2" s="2" t="inlineStr">
        <is>
          <t>Categorie</t>
        </is>
      </c>
      <c r="C2" s="2" t="inlineStr">
        <is>
          <t>Type</t>
        </is>
      </c>
      <c r="D2" s="2" t="inlineStr">
        <is>
          <t>Btw-tarief standaard</t>
        </is>
      </c>
      <c r="E2" s="2" t="inlineStr">
        <is>
          <t>Grootboekgroep</t>
        </is>
      </c>
      <c r="F2" s="2" t="inlineStr">
        <is>
          <t>Actief?</t>
        </is>
      </c>
    </row>
    <row r="3">
      <c r="A3" s="8" t="inlineStr">
        <is>
          <t>CAT01</t>
        </is>
      </c>
      <c r="B3" s="13" t="inlineStr">
        <is>
          <t>Advies</t>
        </is>
      </c>
      <c r="C3" s="8" t="inlineStr">
        <is>
          <t>Inkomst</t>
        </is>
      </c>
      <c r="D3" s="17" t="n">
        <v>0.21</v>
      </c>
      <c r="E3" s="13" t="inlineStr">
        <is>
          <t>Omzet</t>
        </is>
      </c>
      <c r="F3" s="8" t="inlineStr">
        <is>
          <t>Ja</t>
        </is>
      </c>
    </row>
    <row r="4">
      <c r="A4" s="10" t="inlineStr">
        <is>
          <t>CAT02</t>
        </is>
      </c>
      <c r="B4" s="14" t="inlineStr">
        <is>
          <t>Kantoorbenodigdheden</t>
        </is>
      </c>
      <c r="C4" s="10" t="inlineStr">
        <is>
          <t>Uitgave</t>
        </is>
      </c>
      <c r="D4" s="18" t="n">
        <v>0.21</v>
      </c>
      <c r="E4" s="14" t="inlineStr">
        <is>
          <t>Kantoorkosten</t>
        </is>
      </c>
      <c r="F4" s="10" t="inlineStr">
        <is>
          <t>Ja</t>
        </is>
      </c>
    </row>
    <row r="5">
      <c r="A5" s="8" t="inlineStr">
        <is>
          <t>CAT03</t>
        </is>
      </c>
      <c r="B5" s="13" t="inlineStr">
        <is>
          <t>Webdesign</t>
        </is>
      </c>
      <c r="C5" s="8" t="inlineStr">
        <is>
          <t>Inkomst</t>
        </is>
      </c>
      <c r="D5" s="17" t="n">
        <v>0.21</v>
      </c>
      <c r="E5" s="13" t="inlineStr">
        <is>
          <t>Omzet</t>
        </is>
      </c>
      <c r="F5" s="8" t="inlineStr">
        <is>
          <t>Ja</t>
        </is>
      </c>
    </row>
    <row r="6">
      <c r="A6" s="10" t="inlineStr">
        <is>
          <t>CAT04</t>
        </is>
      </c>
      <c r="B6" s="14" t="inlineStr">
        <is>
          <t>Software</t>
        </is>
      </c>
      <c r="C6" s="10" t="inlineStr">
        <is>
          <t>Uitgave</t>
        </is>
      </c>
      <c r="D6" s="18" t="n">
        <v>0.21</v>
      </c>
      <c r="E6" s="14" t="inlineStr">
        <is>
          <t>Kantoorkosten</t>
        </is>
      </c>
      <c r="F6" s="10" t="inlineStr">
        <is>
          <t>Ja</t>
        </is>
      </c>
    </row>
    <row r="7">
      <c r="A7" s="8" t="inlineStr">
        <is>
          <t>CAT05</t>
        </is>
      </c>
      <c r="B7" s="13" t="inlineStr">
        <is>
          <t>Training</t>
        </is>
      </c>
      <c r="C7" s="8" t="inlineStr">
        <is>
          <t>Inkomst</t>
        </is>
      </c>
      <c r="D7" s="17" t="n">
        <v>0.09</v>
      </c>
      <c r="E7" s="13" t="inlineStr">
        <is>
          <t>Omzet</t>
        </is>
      </c>
      <c r="F7" s="8" t="inlineStr">
        <is>
          <t>Ja</t>
        </is>
      </c>
    </row>
    <row r="8">
      <c r="A8" s="10" t="inlineStr">
        <is>
          <t>CAT06</t>
        </is>
      </c>
      <c r="B8" s="14" t="inlineStr">
        <is>
          <t>Reiskosten</t>
        </is>
      </c>
      <c r="C8" s="10" t="inlineStr">
        <is>
          <t>Uitgave</t>
        </is>
      </c>
      <c r="D8" s="18" t="n">
        <v>0.09</v>
      </c>
      <c r="E8" s="14" t="inlineStr">
        <is>
          <t>Reiskosten</t>
        </is>
      </c>
      <c r="F8" s="10" t="inlineStr">
        <is>
          <t>Ja</t>
        </is>
      </c>
    </row>
    <row r="9">
      <c r="A9" s="8" t="inlineStr">
        <is>
          <t>CAT07</t>
        </is>
      </c>
      <c r="B9" s="13" t="inlineStr">
        <is>
          <t>Onderhoud</t>
        </is>
      </c>
      <c r="C9" s="8" t="inlineStr">
        <is>
          <t>Inkomst</t>
        </is>
      </c>
      <c r="D9" s="17" t="n">
        <v>0.21</v>
      </c>
      <c r="E9" s="13" t="inlineStr">
        <is>
          <t>Omzet</t>
        </is>
      </c>
      <c r="F9" s="8" t="inlineStr">
        <is>
          <t>Ja</t>
        </is>
      </c>
    </row>
    <row r="10">
      <c r="A10" s="10" t="inlineStr">
        <is>
          <t>CAT08</t>
        </is>
      </c>
      <c r="B10" s="14" t="inlineStr">
        <is>
          <t>Marketing</t>
        </is>
      </c>
      <c r="C10" s="10" t="inlineStr">
        <is>
          <t>Uitgave</t>
        </is>
      </c>
      <c r="D10" s="18" t="n">
        <v>0.21</v>
      </c>
      <c r="E10" s="14" t="inlineStr">
        <is>
          <t>Verkoopkosten</t>
        </is>
      </c>
      <c r="F10" s="10" t="inlineStr">
        <is>
          <t>Ja</t>
        </is>
      </c>
    </row>
    <row r="11">
      <c r="A11" s="8" t="inlineStr">
        <is>
          <t>CAT09</t>
        </is>
      </c>
      <c r="B11" s="13" t="inlineStr">
        <is>
          <t>Support</t>
        </is>
      </c>
      <c r="C11" s="8" t="inlineStr">
        <is>
          <t>Inkomst</t>
        </is>
      </c>
      <c r="D11" s="17" t="n">
        <v>0.21</v>
      </c>
      <c r="E11" s="13" t="inlineStr">
        <is>
          <t>Omzet</t>
        </is>
      </c>
      <c r="F11" s="8" t="inlineStr">
        <is>
          <t>Ja</t>
        </is>
      </c>
    </row>
    <row r="12">
      <c r="A12" s="10" t="inlineStr">
        <is>
          <t>CAT10</t>
        </is>
      </c>
      <c r="B12" s="14" t="inlineStr">
        <is>
          <t>Representatie</t>
        </is>
      </c>
      <c r="C12" s="10" t="inlineStr">
        <is>
          <t>Uitgave</t>
        </is>
      </c>
      <c r="D12" s="18" t="n">
        <v>0.09</v>
      </c>
      <c r="E12" s="14" t="inlineStr">
        <is>
          <t>Representatiekosten</t>
        </is>
      </c>
      <c r="F12" s="10" t="inlineStr">
        <is>
          <t>Ja</t>
        </is>
      </c>
    </row>
  </sheetData>
  <mergeCells count="1">
    <mergeCell ref="A1:F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19"/>
  <sheetViews>
    <sheetView workbookViewId="0">
      <selection activeCell="A1" sqref="A1"/>
    </sheetView>
  </sheetViews>
  <sheetFormatPr baseColWidth="8" defaultRowHeight="15"/>
  <cols>
    <col width="60" customWidth="1" min="1" max="1"/>
    <col width="20" customWidth="1" min="2" max="2"/>
  </cols>
  <sheetData>
    <row r="1" ht="26" customHeight="1">
      <c r="A1" s="1" t="inlineStr">
        <is>
          <t>Instructies - Gebruik van dit sjabloon</t>
        </is>
      </c>
    </row>
    <row r="3">
      <c r="A3" s="19" t="inlineStr">
        <is>
          <t>Boekingen invullen</t>
        </is>
      </c>
      <c r="B3" s="20" t="n"/>
    </row>
    <row r="4" ht="55" customHeight="1">
      <c r="A4" s="21" t="inlineStr">
        <is>
          <t>Vul per boeking de datum, het type (Inkomst of Uitgave), de categorie, omschrijving, relatie/klant, plaats en factuurnummer in. De kolommen Btw-bedrag, Bedrag incl. btw, Betaald? en Netto resultaat worden automatisch berekend en hoeven niet handmatig ingevuld te worden.</t>
        </is>
      </c>
    </row>
    <row r="6">
      <c r="A6" s="19" t="inlineStr">
        <is>
          <t>Verplichte velden</t>
        </is>
      </c>
      <c r="B6" s="20" t="n"/>
    </row>
    <row r="7" ht="55" customHeight="1">
      <c r="A7" s="21" t="inlineStr">
        <is>
          <t>Boekingsdatum, Type, Categorie, Omschrijving en Bedrag excl. btw zijn verplicht voor een correcte berekening. Zonder Bedrag excl. btw kloppen de btw- en totaalberekeningen niet.</t>
        </is>
      </c>
    </row>
    <row r="9">
      <c r="A9" s="19" t="inlineStr">
        <is>
          <t>Btw-tarieven</t>
        </is>
      </c>
      <c r="B9" s="20" t="n"/>
    </row>
    <row r="10" ht="55" customHeight="1">
      <c r="A10" s="21" t="inlineStr">
        <is>
          <t>Kies bij Btw-tarief uit de dropdown: 21% (algemeen tarief), 9% (laag tarief, bijvoorbeeld training of representatie) of 0% (vrijgesteld/uitgezonderd). Het tarief wordt gebruikt om automatisch het btw-bedrag te berekenen.</t>
        </is>
      </c>
    </row>
    <row r="12">
      <c r="A12" s="19" t="inlineStr">
        <is>
          <t>Betaald-status</t>
        </is>
      </c>
      <c r="B12" s="20" t="n"/>
    </row>
    <row r="13" ht="55" customHeight="1">
      <c r="A13" s="21" t="inlineStr">
        <is>
          <t>Vul de Betaaldatum in zodra een factuur is voldaan. De kolom Betaald? toont dan automatisch 'Ja'. Zolang het veld Betaaldatum leeg is, toont de kolom 'Nee' en telt de boeking mee als openstaand.</t>
        </is>
      </c>
    </row>
    <row r="15">
      <c r="A15" s="19" t="inlineStr">
        <is>
          <t>Dashboardgrafieken</t>
        </is>
      </c>
      <c r="B15" s="20" t="n"/>
    </row>
    <row r="16" ht="55" customHeight="1">
      <c r="A16" s="21" t="inlineStr">
        <is>
          <t>Het lijndiagram op het tabblad Samenvatting toont de omzet, kosten en het resultaat per maand. Het kolomdiagram toont de omzet per categorie en het taartdiagram toont de verdeling van kosten per categorie, zodat je snel ziet waar het geld naartoe gaat.</t>
        </is>
      </c>
    </row>
    <row r="18">
      <c r="A18" s="19" t="inlineStr">
        <is>
          <t>Kwartaalrapportage en btw-aangifte</t>
        </is>
      </c>
      <c r="B18" s="20" t="n"/>
    </row>
    <row r="19" ht="55" customHeight="1">
      <c r="A19" s="21" t="inlineStr">
        <is>
          <t>Filter de Boekingen op datum per kwartaal om de btw-aangifte voor te bereiden. Het Btw saldo op het tabblad Samenvatting geeft aan of je btw moet betalen (positief) of kunt terugvragen (negatief). Controleer altijd de openstaande facturen voordat je de aangifte indient.</t>
        </is>
      </c>
    </row>
  </sheetData>
  <mergeCells count="13">
    <mergeCell ref="A1:B1"/>
    <mergeCell ref="A3:B3"/>
    <mergeCell ref="A4:B4"/>
    <mergeCell ref="A6:B6"/>
    <mergeCell ref="A7:B7"/>
    <mergeCell ref="A9:B9"/>
    <mergeCell ref="A10:B10"/>
    <mergeCell ref="A12:B12"/>
    <mergeCell ref="A13:B13"/>
    <mergeCell ref="A15:B15"/>
    <mergeCell ref="A16:B16"/>
    <mergeCell ref="A18:B18"/>
    <mergeCell ref="A19:B19"/>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2026-07-02T15:00:10Z</dcterms:created>
  <dcterms:modified xmlns:dcterms="http://purl.org/dc/terms/" xmlns:xsi="http://www.w3.org/2001/XMLSchema-instance" xsi:type="dcterms:W3CDTF">2026-07-02T15:00:10Z</dcterms:modified>
</cp:coreProperties>
</file>