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4.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Invoer" sheetId="1" state="visible" r:id="rId1"/>
    <sheet xmlns:r="http://schemas.openxmlformats.org/officeDocument/2006/relationships" name="Btw-aangifte" sheetId="2" state="visible" r:id="rId2"/>
    <sheet xmlns:r="http://schemas.openxmlformats.org/officeDocument/2006/relationships" name="Dashboard" sheetId="3" state="visible" r:id="rId3"/>
    <sheet xmlns:r="http://schemas.openxmlformats.org/officeDocument/2006/relationships" name="Instructies" sheetId="4" state="visible" r:id="rId4"/>
  </sheets>
  <definedNames/>
  <calcPr calcId="124519" fullCalcOnLoad="1"/>
</workbook>
</file>

<file path=xl/styles.xml><?xml version="1.0" encoding="utf-8"?>
<styleSheet xmlns="http://schemas.openxmlformats.org/spreadsheetml/2006/main">
  <numFmts count="2">
    <numFmt numFmtId="164" formatCode="DD-MM-JJJJ"/>
    <numFmt numFmtId="165" formatCode="&quot;€&quot; #.##0,00"/>
  </numFmts>
  <fonts count="9">
    <font>
      <name val="Calibri"/>
      <family val="2"/>
      <color theme="1"/>
      <sz val="11"/>
      <scheme val="minor"/>
    </font>
    <font>
      <name val="Calibri"/>
      <b val="1"/>
      <color rgb="000F766E"/>
      <sz val="16"/>
    </font>
    <font>
      <name val="Calibri"/>
      <b val="1"/>
      <color rgb="00FFFFFF"/>
      <sz val="11"/>
    </font>
    <font>
      <name val="Calibri"/>
      <b val="1"/>
      <color rgb="00111827"/>
      <sz val="11"/>
    </font>
    <font>
      <b val="1"/>
      <color rgb="00FFFFFF"/>
    </font>
    <font>
      <name val="Calibri"/>
      <color rgb="00111827"/>
      <sz val="11"/>
    </font>
    <font>
      <b val="1"/>
      <sz val="13"/>
    </font>
    <font>
      <b val="1"/>
      <sz val="12"/>
    </font>
    <font>
      <b val="1"/>
      <color rgb="000F766E"/>
      <sz val="12"/>
    </font>
  </fonts>
  <fills count="7">
    <fill>
      <patternFill/>
    </fill>
    <fill>
      <patternFill patternType="gray125"/>
    </fill>
    <fill>
      <patternFill patternType="solid">
        <fgColor rgb="000F766E"/>
      </patternFill>
    </fill>
    <fill>
      <patternFill patternType="solid">
        <fgColor rgb="00FFFBEB"/>
      </patternFill>
    </fill>
    <fill>
      <patternFill patternType="solid">
        <fgColor rgb="00F0FDFA"/>
      </patternFill>
    </fill>
    <fill>
      <patternFill patternType="solid">
        <fgColor rgb="00FFFFFF"/>
      </patternFill>
    </fill>
    <fill>
      <patternFill patternType="solid">
        <fgColor rgb="0014B8A6"/>
      </patternFill>
    </fill>
  </fills>
  <borders count="6">
    <border>
      <left/>
      <right/>
      <top/>
      <bottom/>
      <diagonal/>
    </border>
    <border>
      <left style="thin">
        <color rgb="00D1D5DB"/>
      </left>
      <right style="thin">
        <color rgb="00D1D5DB"/>
      </right>
      <top style="thin">
        <color rgb="00D1D5DB"/>
      </top>
      <bottom style="thin">
        <color rgb="00D1D5DB"/>
      </bottom>
    </border>
    <border>
      <left/>
      <right/>
      <top style="thin">
        <color rgb="00D1D5DB"/>
      </top>
      <bottom/>
      <diagonal/>
    </border>
    <border>
      <left/>
      <right style="thin">
        <color rgb="00D1D5DB"/>
      </right>
      <top style="thin">
        <color rgb="00D1D5DB"/>
      </top>
      <bottom/>
      <diagonal/>
    </border>
    <border>
      <left/>
      <right/>
      <top style="thin">
        <color rgb="00D1D5DB"/>
      </top>
      <bottom style="thin">
        <color rgb="00D1D5DB"/>
      </bottom>
      <diagonal/>
    </border>
    <border>
      <left/>
      <right style="thin">
        <color rgb="00D1D5DB"/>
      </right>
      <top style="thin">
        <color rgb="00D1D5DB"/>
      </top>
      <bottom style="thin">
        <color rgb="00D1D5DB"/>
      </bottom>
      <diagonal/>
    </border>
  </borders>
  <cellStyleXfs count="1">
    <xf numFmtId="0" fontId="0" fillId="0" borderId="0"/>
  </cellStyleXfs>
  <cellXfs count="31">
    <xf numFmtId="0" fontId="0" fillId="0" borderId="0" pivotButton="0" quotePrefix="0" xfId="0"/>
    <xf numFmtId="0" fontId="1" fillId="0" borderId="0" applyAlignment="1" pivotButton="0" quotePrefix="0" xfId="0">
      <alignment horizontal="left" vertical="center"/>
    </xf>
    <xf numFmtId="0" fontId="2" fillId="2" borderId="1" applyAlignment="1" pivotButton="0" quotePrefix="0" xfId="0">
      <alignment horizontal="center" vertical="center"/>
    </xf>
    <xf numFmtId="164" fontId="0" fillId="3" borderId="1" applyAlignment="1" pivotButton="0" quotePrefix="0" xfId="0">
      <alignment horizontal="center" vertical="center"/>
    </xf>
    <xf numFmtId="0" fontId="0" fillId="3" borderId="1" applyAlignment="1" pivotButton="0" quotePrefix="0" xfId="0">
      <alignment horizontal="left" vertical="center"/>
    </xf>
    <xf numFmtId="0" fontId="0" fillId="3" borderId="1" applyAlignment="1" pivotButton="0" quotePrefix="0" xfId="0">
      <alignment horizontal="center" vertical="center"/>
    </xf>
    <xf numFmtId="165" fontId="0" fillId="3" borderId="1" pivotButton="0" quotePrefix="0" xfId="0"/>
    <xf numFmtId="9" fontId="0" fillId="3" borderId="1" pivotButton="0" quotePrefix="0" xfId="0"/>
    <xf numFmtId="165" fontId="0" fillId="4" borderId="1" pivotButton="0" quotePrefix="0" xfId="0"/>
    <xf numFmtId="0" fontId="0" fillId="4" borderId="1" applyAlignment="1" pivotButton="0" quotePrefix="0" xfId="0">
      <alignment horizontal="center" vertical="center"/>
    </xf>
    <xf numFmtId="165" fontId="0" fillId="5" borderId="1" pivotButton="0" quotePrefix="0" xfId="0"/>
    <xf numFmtId="0" fontId="0" fillId="5" borderId="1" applyAlignment="1" pivotButton="0" quotePrefix="0" xfId="0">
      <alignment horizontal="center" vertical="center"/>
    </xf>
    <xf numFmtId="0" fontId="0" fillId="6" borderId="1" pivotButton="0" quotePrefix="0" xfId="0"/>
    <xf numFmtId="0" fontId="3" fillId="6" borderId="1" applyAlignment="1" pivotButton="0" quotePrefix="0" xfId="0">
      <alignment horizontal="right"/>
    </xf>
    <xf numFmtId="165" fontId="4" fillId="6" borderId="1" pivotButton="0" quotePrefix="0" xfId="0"/>
    <xf numFmtId="0" fontId="1" fillId="0" borderId="0" pivotButton="0" quotePrefix="0" xfId="0"/>
    <xf numFmtId="0" fontId="3" fillId="0" borderId="0" pivotButton="0" quotePrefix="0" xfId="0"/>
    <xf numFmtId="0" fontId="5" fillId="0" borderId="1" pivotButton="0" quotePrefix="0" xfId="0"/>
    <xf numFmtId="0" fontId="3" fillId="0" borderId="1" pivotButton="0" quotePrefix="0" xfId="0"/>
    <xf numFmtId="165" fontId="6" fillId="0" borderId="1" pivotButton="0" quotePrefix="0" xfId="0"/>
    <xf numFmtId="0" fontId="7" fillId="0" borderId="1" pivotButton="0" quotePrefix="0" xfId="0"/>
    <xf numFmtId="0" fontId="4" fillId="6" borderId="1" pivotButton="0" quotePrefix="0" xfId="0"/>
    <xf numFmtId="0" fontId="0" fillId="0" borderId="4" pivotButton="0" quotePrefix="0" xfId="0"/>
    <xf numFmtId="0" fontId="0" fillId="0" borderId="5" pivotButton="0" quotePrefix="0" xfId="0"/>
    <xf numFmtId="165" fontId="8" fillId="4" borderId="1" applyAlignment="1" pivotButton="0" quotePrefix="0" xfId="0">
      <alignment horizontal="center" vertical="center"/>
    </xf>
    <xf numFmtId="1" fontId="8" fillId="4" borderId="1" applyAlignment="1" pivotButton="0" quotePrefix="0" xfId="0">
      <alignment horizontal="center" vertical="center"/>
    </xf>
    <xf numFmtId="9" fontId="8" fillId="4" borderId="1" applyAlignment="1" pivotButton="0" quotePrefix="0" xfId="0">
      <alignment horizontal="center" vertical="center"/>
    </xf>
    <xf numFmtId="0" fontId="0" fillId="4" borderId="1" pivotButton="0" quotePrefix="0" xfId="0"/>
    <xf numFmtId="0" fontId="0" fillId="5" borderId="1" pivotButton="0" quotePrefix="0" xfId="0"/>
    <xf numFmtId="0" fontId="8" fillId="0" borderId="0" pivotButton="0" quotePrefix="0" xfId="0"/>
    <xf numFmtId="0" fontId="5" fillId="0" borderId="0" applyAlignment="1" pivotButton="0" quotePrefix="0" xfId="0">
      <alignment horizontal="left" vertical="center" wrapText="1"/>
    </xf>
  </cellXfs>
  <cellStyles count="1">
    <cellStyle name="Normal" xfId="0" builtinId="0" hidden="0"/>
  </cellStyles>
  <dxfs count="3">
    <dxf>
      <font>
        <b val="1"/>
        <color rgb="00DC2626"/>
      </font>
      <fill>
        <patternFill patternType="solid">
          <fgColor rgb="00FECACA"/>
        </patternFill>
      </fill>
    </dxf>
    <dxf>
      <font>
        <b val="1"/>
        <color rgb="0022C55E"/>
      </font>
      <fill>
        <patternFill patternType="solid">
          <fgColor rgb="00BBF7D0"/>
        </patternFill>
      </fill>
    </dxf>
    <dxf>
      <font>
        <b val="1"/>
        <color rgb="00111827"/>
      </font>
      <fill>
        <patternFill patternType="solid">
          <fgColor rgb="00F0FDF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styles" Target="styles.xml" Id="rId5"/><Relationship Type="http://schemas.openxmlformats.org/officeDocument/2006/relationships/theme" Target="theme/theme1.xml" Id="rId6"/></Relationships>
</file>

<file path=xl/charts/chart1.xml><?xml version="1.0" encoding="utf-8"?>
<chartSpace xmlns="http://schemas.openxmlformats.org/drawingml/2006/chart">
  <chart>
    <title>
      <tx>
        <rich>
          <a:bodyPr xmlns:a="http://schemas.openxmlformats.org/drawingml/2006/main"/>
          <a:p xmlns:a="http://schemas.openxmlformats.org/drawingml/2006/main">
            <a:pPr>
              <a:defRPr/>
            </a:pPr>
            <a:r>
              <a:t>Omzet vs. btw op verkopen per kwartaal</a:t>
            </a:r>
          </a:p>
        </rich>
      </tx>
    </title>
    <plotArea>
      <barChart>
        <barDir val="col"/>
        <grouping val="clustered"/>
        <ser>
          <idx val="0"/>
          <order val="0"/>
          <tx>
            <strRef>
              <f>'Dashboard'!B13</f>
            </strRef>
          </tx>
          <spPr>
            <a:solidFill xmlns:a="http://schemas.openxmlformats.org/drawingml/2006/main">
              <a:srgbClr val="0F766E"/>
            </a:solidFill>
            <a:ln xmlns:a="http://schemas.openxmlformats.org/drawingml/2006/main">
              <a:prstDash val="solid"/>
            </a:ln>
          </spPr>
          <cat>
            <numRef>
              <f>'Dashboard'!$A$14:$A$17</f>
            </numRef>
          </cat>
          <val>
            <numRef>
              <f>'Dashboard'!$B$14:$B$17</f>
            </numRef>
          </val>
        </ser>
        <ser>
          <idx val="1"/>
          <order val="1"/>
          <tx>
            <strRef>
              <f>'Dashboard'!C13</f>
            </strRef>
          </tx>
          <spPr>
            <a:solidFill xmlns:a="http://schemas.openxmlformats.org/drawingml/2006/main">
              <a:srgbClr val="22C55E"/>
            </a:solidFill>
            <a:ln xmlns:a="http://schemas.openxmlformats.org/drawingml/2006/main">
              <a:prstDash val="solid"/>
            </a:ln>
          </spPr>
          <cat>
            <numRef>
              <f>'Dashboard'!$A$14:$A$17</f>
            </numRef>
          </cat>
          <val>
            <numRef>
              <f>'Dashboard'!$C$14:$C$17</f>
            </numRef>
          </val>
        </ser>
        <gapWidth val="150"/>
        <axId val="10"/>
        <axId val="100"/>
      </barChart>
      <catAx>
        <axId val="10"/>
        <scaling>
          <orientation val="minMax"/>
        </scaling>
        <axPos val="l"/>
        <title>
          <tx>
            <rich>
              <a:bodyPr xmlns:a="http://schemas.openxmlformats.org/drawingml/2006/main"/>
              <a:p xmlns:a="http://schemas.openxmlformats.org/drawingml/2006/main">
                <a:pPr>
                  <a:defRPr/>
                </a:pPr>
                <a:r>
                  <a:t>Kwartaal</a:t>
                </a:r>
              </a:p>
            </rich>
          </tx>
        </title>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Bedrag (€)</a:t>
                </a:r>
              </a:p>
            </rich>
          </tx>
        </title>
        <majorTickMark val="none"/>
        <minorTickMark val="none"/>
        <crossAx val="10"/>
      </valAx>
    </plotArea>
    <legend>
      <legendPos val="r"/>
    </legend>
    <plotVisOnly val="1"/>
    <dispBlanksAs val="gap"/>
  </chart>
</chartSpace>
</file>

<file path=xl/charts/chart2.xml><?xml version="1.0" encoding="utf-8"?>
<chartSpace xmlns="http://schemas.openxmlformats.org/drawingml/2006/chart">
  <chart>
    <title>
      <tx>
        <rich>
          <a:bodyPr xmlns:a="http://schemas.openxmlformats.org/drawingml/2006/main"/>
          <a:p xmlns:a="http://schemas.openxmlformats.org/drawingml/2006/main">
            <a:pPr>
              <a:defRPr/>
            </a:pPr>
            <a:r>
              <a:t>Verdeling omzet naar btw-tarief</a:t>
            </a:r>
          </a:p>
        </rich>
      </tx>
    </title>
    <plotArea>
      <pieChart>
        <varyColors val="1"/>
        <ser>
          <idx val="0"/>
          <order val="0"/>
          <spPr>
            <a:ln xmlns:a="http://schemas.openxmlformats.org/drawingml/2006/main">
              <a:prstDash val="solid"/>
            </a:ln>
          </spPr>
          <cat>
            <numRef>
              <f>'Dashboard'!$A$21:$A$23</f>
            </numRef>
          </cat>
          <val>
            <numRef>
              <f>'Dashboard'!$B$20:$B$23</f>
            </numRef>
          </val>
        </ser>
        <firstSliceAng val="0"/>
      </pieChart>
    </plotArea>
    <legend>
      <legendPos val="r"/>
    </legend>
    <plotVisOnly val="1"/>
    <dispBlanksAs val="gap"/>
  </chart>
</chartSpace>
</file>

<file path=xl/drawings/_rels/drawing1.xml.rels><Relationships xmlns="http://schemas.openxmlformats.org/package/2006/relationships"><Relationship Type="http://schemas.openxmlformats.org/officeDocument/2006/relationships/chart" Target="/xl/charts/chart1.xml" Id="rId1"/><Relationship Type="http://schemas.openxmlformats.org/officeDocument/2006/relationships/chart" Target="/xl/charts/chart2.xml" Id="rId2"/></Relationships>
</file>

<file path=xl/drawings/drawing1.xml><?xml version="1.0" encoding="utf-8"?>
<wsDr xmlns="http://schemas.openxmlformats.org/drawingml/2006/spreadsheetDrawing">
  <oneCellAnchor>
    <from>
      <col>6</col>
      <colOff>0</colOff>
      <row>2</row>
      <rowOff>0</rowOff>
    </from>
    <ext cx="5760000" cy="288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oneCellAnchor>
    <from>
      <col>6</col>
      <colOff>0</colOff>
      <row>19</row>
      <rowOff>0</rowOff>
    </from>
    <ext cx="4320000" cy="2880000"/>
    <graphicFrame>
      <nvGraphicFramePr>
        <cNvPr id="2" name="Chart 2"/>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graphicFrame>
    <clientData/>
  </oneCellAnchor>
</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Relationships xmlns="http://schemas.openxmlformats.org/package/2006/relationships"><Relationship Type="http://schemas.openxmlformats.org/officeDocument/2006/relationships/drawing" Target="/xl/drawings/drawing1.xml" Id="rId1"/></Relationships>
</file>

<file path=xl/worksheets/sheet1.xml><?xml version="1.0" encoding="utf-8"?>
<worksheet xmlns="http://schemas.openxmlformats.org/spreadsheetml/2006/main">
  <sheetPr>
    <outlinePr summaryBelow="1" summaryRight="1"/>
    <pageSetUpPr/>
  </sheetPr>
  <dimension ref="A1:N13"/>
  <sheetViews>
    <sheetView workbookViewId="0">
      <pane ySplit="2" topLeftCell="A3" activePane="bottomLeft" state="frozen"/>
      <selection pane="bottomLeft" activeCell="A1" sqref="A1"/>
    </sheetView>
  </sheetViews>
  <sheetFormatPr baseColWidth="8" defaultRowHeight="15"/>
  <cols>
    <col width="16" customWidth="1" min="1" max="1"/>
    <col width="15" customWidth="1" min="2" max="2"/>
    <col width="15" customWidth="1" min="3" max="3"/>
    <col width="18" customWidth="1" min="4" max="4"/>
    <col width="14" customWidth="1" min="5" max="5"/>
    <col width="24" customWidth="1" min="6" max="6"/>
    <col width="13" customWidth="1" min="7" max="7"/>
    <col width="11" customWidth="1" min="8" max="8"/>
    <col width="12" customWidth="1" min="9" max="9"/>
    <col width="13" customWidth="1" min="10" max="10"/>
    <col width="12" customWidth="1" min="11" max="11"/>
    <col width="16" customWidth="1" min="12" max="12"/>
    <col width="10" customWidth="1" min="13" max="13"/>
    <col width="24" customWidth="1" min="14" max="14"/>
  </cols>
  <sheetData>
    <row r="1" ht="24" customHeight="1">
      <c r="A1" s="1" t="inlineStr">
        <is>
          <t>Btw-administratie - Invoer transacties 2026</t>
        </is>
      </c>
    </row>
    <row r="2" ht="30" customHeight="1">
      <c r="A2" s="2" t="inlineStr">
        <is>
          <t>Transactiedatum</t>
        </is>
      </c>
      <c r="B2" s="2" t="inlineStr">
        <is>
          <t>Factuurnummer</t>
        </is>
      </c>
      <c r="C2" s="2" t="inlineStr">
        <is>
          <t>Type transactie</t>
        </is>
      </c>
      <c r="D2" s="2" t="inlineStr">
        <is>
          <t>Relatie</t>
        </is>
      </c>
      <c r="E2" s="2" t="inlineStr">
        <is>
          <t>Plaats</t>
        </is>
      </c>
      <c r="F2" s="2" t="inlineStr">
        <is>
          <t>Omschrijving</t>
        </is>
      </c>
      <c r="G2" s="2" t="inlineStr">
        <is>
          <t>Netto bedrag</t>
        </is>
      </c>
      <c r="H2" s="2" t="inlineStr">
        <is>
          <t>Btw-tarief</t>
        </is>
      </c>
      <c r="I2" s="2" t="inlineStr">
        <is>
          <t>Btw-bedrag</t>
        </is>
      </c>
      <c r="J2" s="2" t="inlineStr">
        <is>
          <t>Bruto bedrag</t>
        </is>
      </c>
      <c r="K2" s="2" t="inlineStr">
        <is>
          <t>Kwartaal</t>
        </is>
      </c>
      <c r="L2" s="2" t="inlineStr">
        <is>
          <t>Btw-categorie</t>
        </is>
      </c>
      <c r="M2" s="2" t="inlineStr">
        <is>
          <t>Betaald?</t>
        </is>
      </c>
      <c r="N2" s="2" t="inlineStr">
        <is>
          <t>Opmerking</t>
        </is>
      </c>
    </row>
    <row r="3">
      <c r="A3" s="3" t="n">
        <v>46027</v>
      </c>
      <c r="B3" s="4" t="inlineStr">
        <is>
          <t>VF-2026-001</t>
        </is>
      </c>
      <c r="C3" s="5" t="inlineStr">
        <is>
          <t>Verkoop</t>
        </is>
      </c>
      <c r="D3" s="4" t="inlineStr">
        <is>
          <t>Sanne de Vries</t>
        </is>
      </c>
      <c r="E3" s="4" t="inlineStr">
        <is>
          <t>Amsterdam</t>
        </is>
      </c>
      <c r="F3" s="4" t="inlineStr">
        <is>
          <t>Webdesign dienst</t>
        </is>
      </c>
      <c r="G3" s="6" t="n">
        <v>1250</v>
      </c>
      <c r="H3" s="7" t="n">
        <v>0.21</v>
      </c>
      <c r="I3" s="8">
        <f>IF(H3=21%,G3*H3,IF(H3=9%,G3*H3,0))</f>
        <v/>
      </c>
      <c r="J3" s="8">
        <f>G3+I3</f>
        <v/>
      </c>
      <c r="K3" s="9">
        <f>"Q"&amp;ROUNDUP(MONTH(A3)/3,0)&amp;" "&amp;YEAR(A3)</f>
        <v/>
      </c>
      <c r="L3" s="9">
        <f>IF(C3="Verkoop","Te betalen btw","Voorbelasting")</f>
        <v/>
      </c>
      <c r="M3" s="5" t="inlineStr">
        <is>
          <t>Ja</t>
        </is>
      </c>
      <c r="N3" s="4" t="inlineStr"/>
    </row>
    <row r="4">
      <c r="A4" s="3" t="n">
        <v>46034</v>
      </c>
      <c r="B4" s="4" t="inlineStr">
        <is>
          <t>IF-2026-014</t>
        </is>
      </c>
      <c r="C4" s="5" t="inlineStr">
        <is>
          <t>Inkoop</t>
        </is>
      </c>
      <c r="D4" s="4" t="inlineStr">
        <is>
          <t>Drukkerij Noord</t>
        </is>
      </c>
      <c r="E4" s="4" t="inlineStr">
        <is>
          <t>Rotterdam</t>
        </is>
      </c>
      <c r="F4" s="4" t="inlineStr">
        <is>
          <t>Visitekaartjes</t>
        </is>
      </c>
      <c r="G4" s="6" t="n">
        <v>180</v>
      </c>
      <c r="H4" s="7" t="n">
        <v>0.21</v>
      </c>
      <c r="I4" s="10">
        <f>IF(H4=21%,G4*H4,IF(H4=9%,G4*H4,0))</f>
        <v/>
      </c>
      <c r="J4" s="10">
        <f>G4+I4</f>
        <v/>
      </c>
      <c r="K4" s="11">
        <f>"Q"&amp;ROUNDUP(MONTH(A4)/3,0)&amp;" "&amp;YEAR(A4)</f>
        <v/>
      </c>
      <c r="L4" s="11">
        <f>IF(C4="Verkoop","Te betalen btw","Voorbelasting")</f>
        <v/>
      </c>
      <c r="M4" s="5" t="inlineStr">
        <is>
          <t>Ja</t>
        </is>
      </c>
      <c r="N4" s="4" t="inlineStr"/>
    </row>
    <row r="5">
      <c r="A5" s="3" t="n">
        <v>46072</v>
      </c>
      <c r="B5" s="4" t="inlineStr">
        <is>
          <t>VF-2026-002</t>
        </is>
      </c>
      <c r="C5" s="5" t="inlineStr">
        <is>
          <t>Verkoop</t>
        </is>
      </c>
      <c r="D5" s="4" t="inlineStr">
        <is>
          <t>Daan Jansen</t>
        </is>
      </c>
      <c r="E5" s="4" t="inlineStr">
        <is>
          <t>Utrecht</t>
        </is>
      </c>
      <c r="F5" s="4" t="inlineStr">
        <is>
          <t>Training SEO</t>
        </is>
      </c>
      <c r="G5" s="6" t="n">
        <v>850</v>
      </c>
      <c r="H5" s="7" t="n">
        <v>0.21</v>
      </c>
      <c r="I5" s="8">
        <f>IF(H5=21%,G5*H5,IF(H5=9%,G5*H5,0))</f>
        <v/>
      </c>
      <c r="J5" s="8">
        <f>G5+I5</f>
        <v/>
      </c>
      <c r="K5" s="9">
        <f>"Q"&amp;ROUNDUP(MONTH(A5)/3,0)&amp;" "&amp;YEAR(A5)</f>
        <v/>
      </c>
      <c r="L5" s="9">
        <f>IF(C5="Verkoop","Te betalen btw","Voorbelasting")</f>
        <v/>
      </c>
      <c r="M5" s="5" t="inlineStr">
        <is>
          <t>Nee</t>
        </is>
      </c>
      <c r="N5" s="4" t="inlineStr">
        <is>
          <t>Herinnering verstuurd</t>
        </is>
      </c>
    </row>
    <row r="6">
      <c r="A6" s="3" t="n">
        <v>46084</v>
      </c>
      <c r="B6" s="4" t="inlineStr">
        <is>
          <t>IF-2026-021</t>
        </is>
      </c>
      <c r="C6" s="5" t="inlineStr">
        <is>
          <t>Inkoop</t>
        </is>
      </c>
      <c r="D6" s="4" t="inlineStr">
        <is>
          <t>Kantoor XL</t>
        </is>
      </c>
      <c r="E6" s="4" t="inlineStr">
        <is>
          <t>Eindhoven</t>
        </is>
      </c>
      <c r="F6" s="4" t="inlineStr">
        <is>
          <t>Kantoormateriaal</t>
        </is>
      </c>
      <c r="G6" s="6" t="n">
        <v>92.5</v>
      </c>
      <c r="H6" s="7" t="n">
        <v>0.21</v>
      </c>
      <c r="I6" s="10">
        <f>IF(H6=21%,G6*H6,IF(H6=9%,G6*H6,0))</f>
        <v/>
      </c>
      <c r="J6" s="10">
        <f>G6+I6</f>
        <v/>
      </c>
      <c r="K6" s="11">
        <f>"Q"&amp;ROUNDUP(MONTH(A6)/3,0)&amp;" "&amp;YEAR(A6)</f>
        <v/>
      </c>
      <c r="L6" s="11">
        <f>IF(C6="Verkoop","Te betalen btw","Voorbelasting")</f>
        <v/>
      </c>
      <c r="M6" s="5" t="inlineStr">
        <is>
          <t>Ja</t>
        </is>
      </c>
      <c r="N6" s="4" t="inlineStr"/>
    </row>
    <row r="7">
      <c r="A7" s="3" t="n">
        <v>46130</v>
      </c>
      <c r="B7" s="4" t="inlineStr">
        <is>
          <t>VF-2026-003</t>
        </is>
      </c>
      <c r="C7" s="5" t="inlineStr">
        <is>
          <t>Verkoop</t>
        </is>
      </c>
      <c r="D7" s="4" t="inlineStr">
        <is>
          <t>Emma Bakker</t>
        </is>
      </c>
      <c r="E7" s="4" t="inlineStr">
        <is>
          <t>Groningen</t>
        </is>
      </c>
      <c r="F7" s="4" t="inlineStr">
        <is>
          <t>Onderhoud abonnement</t>
        </is>
      </c>
      <c r="G7" s="6" t="n">
        <v>420</v>
      </c>
      <c r="H7" s="7" t="n">
        <v>0.21</v>
      </c>
      <c r="I7" s="8">
        <f>IF(H7=21%,G7*H7,IF(H7=9%,G7*H7,0))</f>
        <v/>
      </c>
      <c r="J7" s="8">
        <f>G7+I7</f>
        <v/>
      </c>
      <c r="K7" s="9">
        <f>"Q"&amp;ROUNDUP(MONTH(A7)/3,0)&amp;" "&amp;YEAR(A7)</f>
        <v/>
      </c>
      <c r="L7" s="9">
        <f>IF(C7="Verkoop","Te betalen btw","Voorbelasting")</f>
        <v/>
      </c>
      <c r="M7" s="5" t="inlineStr">
        <is>
          <t>Ja</t>
        </is>
      </c>
      <c r="N7" s="4" t="inlineStr">
        <is>
          <t>Maandelijks</t>
        </is>
      </c>
    </row>
    <row r="8">
      <c r="A8" s="3" t="n">
        <v>46148</v>
      </c>
      <c r="B8" s="4" t="inlineStr">
        <is>
          <t>IF-2026-034</t>
        </is>
      </c>
      <c r="C8" s="5" t="inlineStr">
        <is>
          <t>Inkoop</t>
        </is>
      </c>
      <c r="D8" s="4" t="inlineStr">
        <is>
          <t>Software BV</t>
        </is>
      </c>
      <c r="E8" s="4" t="inlineStr">
        <is>
          <t>Den Haag</t>
        </is>
      </c>
      <c r="F8" s="4" t="inlineStr">
        <is>
          <t>Boekhoudsoftware</t>
        </is>
      </c>
      <c r="G8" s="6" t="n">
        <v>240</v>
      </c>
      <c r="H8" s="7" t="n">
        <v>0.21</v>
      </c>
      <c r="I8" s="10">
        <f>IF(H8=21%,G8*H8,IF(H8=9%,G8*H8,0))</f>
        <v/>
      </c>
      <c r="J8" s="10">
        <f>G8+I8</f>
        <v/>
      </c>
      <c r="K8" s="11">
        <f>"Q"&amp;ROUNDUP(MONTH(A8)/3,0)&amp;" "&amp;YEAR(A8)</f>
        <v/>
      </c>
      <c r="L8" s="11">
        <f>IF(C8="Verkoop","Te betalen btw","Voorbelasting")</f>
        <v/>
      </c>
      <c r="M8" s="5" t="inlineStr">
        <is>
          <t>Ja</t>
        </is>
      </c>
      <c r="N8" s="4" t="inlineStr"/>
    </row>
    <row r="9">
      <c r="A9" s="3" t="n">
        <v>46194</v>
      </c>
      <c r="B9" s="4" t="inlineStr">
        <is>
          <t>VF-2026-004</t>
        </is>
      </c>
      <c r="C9" s="5" t="inlineStr">
        <is>
          <t>Verkoop</t>
        </is>
      </c>
      <c r="D9" s="4" t="inlineStr">
        <is>
          <t>Lars van Dijk</t>
        </is>
      </c>
      <c r="E9" s="4" t="inlineStr">
        <is>
          <t>Breda</t>
        </is>
      </c>
      <c r="F9" s="4" t="inlineStr">
        <is>
          <t>Adviesdienst</t>
        </is>
      </c>
      <c r="G9" s="6" t="n">
        <v>1100</v>
      </c>
      <c r="H9" s="7" t="n">
        <v>0.21</v>
      </c>
      <c r="I9" s="8">
        <f>IF(H9=21%,G9*H9,IF(H9=9%,G9*H9,0))</f>
        <v/>
      </c>
      <c r="J9" s="8">
        <f>G9+I9</f>
        <v/>
      </c>
      <c r="K9" s="9">
        <f>"Q"&amp;ROUNDUP(MONTH(A9)/3,0)&amp;" "&amp;YEAR(A9)</f>
        <v/>
      </c>
      <c r="L9" s="9">
        <f>IF(C9="Verkoop","Te betalen btw","Voorbelasting")</f>
        <v/>
      </c>
      <c r="M9" s="5" t="inlineStr">
        <is>
          <t>Nee</t>
        </is>
      </c>
      <c r="N9" s="4" t="inlineStr"/>
    </row>
    <row r="10">
      <c r="A10" s="3" t="n">
        <v>46211</v>
      </c>
      <c r="B10" s="4" t="inlineStr">
        <is>
          <t>IF-2026-041</t>
        </is>
      </c>
      <c r="C10" s="5" t="inlineStr">
        <is>
          <t>Inkoop</t>
        </is>
      </c>
      <c r="D10" s="4" t="inlineStr">
        <is>
          <t>Reiskosten NS</t>
        </is>
      </c>
      <c r="E10" s="4" t="inlineStr">
        <is>
          <t>Haarlem</t>
        </is>
      </c>
      <c r="F10" s="4" t="inlineStr">
        <is>
          <t>Treinreis klantbezoek</t>
        </is>
      </c>
      <c r="G10" s="6" t="n">
        <v>58.2</v>
      </c>
      <c r="H10" s="7" t="n">
        <v>0.09</v>
      </c>
      <c r="I10" s="10">
        <f>IF(H10=21%,G10*H10,IF(H10=9%,G10*H10,0))</f>
        <v/>
      </c>
      <c r="J10" s="10">
        <f>G10+I10</f>
        <v/>
      </c>
      <c r="K10" s="11">
        <f>"Q"&amp;ROUNDUP(MONTH(A10)/3,0)&amp;" "&amp;YEAR(A10)</f>
        <v/>
      </c>
      <c r="L10" s="11">
        <f>IF(C10="Verkoop","Te betalen btw","Voorbelasting")</f>
        <v/>
      </c>
      <c r="M10" s="5" t="inlineStr">
        <is>
          <t>Ja</t>
        </is>
      </c>
      <c r="N10" s="4" t="inlineStr"/>
    </row>
    <row r="11">
      <c r="A11" s="3" t="n">
        <v>46218</v>
      </c>
      <c r="B11" s="4" t="inlineStr">
        <is>
          <t>VF-2026-005</t>
        </is>
      </c>
      <c r="C11" s="5" t="inlineStr">
        <is>
          <t>Verkoop</t>
        </is>
      </c>
      <c r="D11" s="4" t="inlineStr">
        <is>
          <t>Sophie Mulder</t>
        </is>
      </c>
      <c r="E11" s="4" t="inlineStr">
        <is>
          <t>Tilburg</t>
        </is>
      </c>
      <c r="F11" s="4" t="inlineStr">
        <is>
          <t>Workshop fotografie</t>
        </is>
      </c>
      <c r="G11" s="6" t="n">
        <v>675</v>
      </c>
      <c r="H11" s="7" t="n">
        <v>0.09</v>
      </c>
      <c r="I11" s="8">
        <f>IF(H11=21%,G11*H11,IF(H11=9%,G11*H11,0))</f>
        <v/>
      </c>
      <c r="J11" s="8">
        <f>G11+I11</f>
        <v/>
      </c>
      <c r="K11" s="9">
        <f>"Q"&amp;ROUNDUP(MONTH(A11)/3,0)&amp;" "&amp;YEAR(A11)</f>
        <v/>
      </c>
      <c r="L11" s="9">
        <f>IF(C11="Verkoop","Te betalen btw","Voorbelasting")</f>
        <v/>
      </c>
      <c r="M11" s="5" t="inlineStr">
        <is>
          <t>Ja</t>
        </is>
      </c>
      <c r="N11" s="4" t="inlineStr"/>
    </row>
    <row r="12">
      <c r="A12" s="3" t="n">
        <v>46256</v>
      </c>
      <c r="B12" s="4" t="inlineStr">
        <is>
          <t>VF-2026-006</t>
        </is>
      </c>
      <c r="C12" s="5" t="inlineStr">
        <is>
          <t>Verkoop</t>
        </is>
      </c>
      <c r="D12" s="4" t="inlineStr">
        <is>
          <t>Bram Visser</t>
        </is>
      </c>
      <c r="E12" s="4" t="inlineStr">
        <is>
          <t>Nijmegen</t>
        </is>
      </c>
      <c r="F12" s="4" t="inlineStr">
        <is>
          <t>Consultancy export</t>
        </is>
      </c>
      <c r="G12" s="6" t="n">
        <v>950</v>
      </c>
      <c r="H12" s="7" t="n">
        <v>0</v>
      </c>
      <c r="I12" s="10">
        <f>IF(H12=21%,G12*H12,IF(H12=9%,G12*H12,0))</f>
        <v/>
      </c>
      <c r="J12" s="10">
        <f>G12+I12</f>
        <v/>
      </c>
      <c r="K12" s="11">
        <f>"Q"&amp;ROUNDUP(MONTH(A12)/3,0)&amp;" "&amp;YEAR(A12)</f>
        <v/>
      </c>
      <c r="L12" s="11">
        <f>IF(C12="Verkoop","Te betalen btw","Voorbelasting")</f>
        <v/>
      </c>
      <c r="M12" s="5" t="inlineStr">
        <is>
          <t>Nee</t>
        </is>
      </c>
      <c r="N12" s="4" t="inlineStr">
        <is>
          <t>Export EU, btw verlegd</t>
        </is>
      </c>
    </row>
    <row r="13">
      <c r="A13" s="12" t="n"/>
      <c r="B13" s="12" t="n"/>
      <c r="C13" s="12" t="n"/>
      <c r="D13" s="12" t="n"/>
      <c r="E13" s="12" t="n"/>
      <c r="F13" s="13" t="inlineStr">
        <is>
          <t>Totaal</t>
        </is>
      </c>
      <c r="G13" s="14">
        <f>SUM(G3:G12)</f>
        <v/>
      </c>
      <c r="H13" s="12" t="n"/>
      <c r="I13" s="14">
        <f>SUM(I3:I12)</f>
        <v/>
      </c>
      <c r="J13" s="14">
        <f>SUM(J3:J12)</f>
        <v/>
      </c>
      <c r="K13" s="12" t="n"/>
      <c r="L13" s="12" t="n"/>
      <c r="M13" s="12" t="n"/>
      <c r="N13" s="12" t="n"/>
    </row>
  </sheetData>
  <mergeCells count="1">
    <mergeCell ref="A1:N1"/>
  </mergeCells>
  <dataValidations count="3">
    <dataValidation sqref="C3:C50" showErrorMessage="1" showInputMessage="1" allowBlank="0" type="list">
      <formula1>"Verkoop,Inkoop"</formula1>
    </dataValidation>
    <dataValidation sqref="H3:H50" showErrorMessage="1" showInputMessage="1" allowBlank="0" type="list">
      <formula1>"21%,9%,0%"</formula1>
    </dataValidation>
    <dataValidation sqref="M3:M50" showErrorMessage="1" showInputMessage="1" allowBlank="0" type="list">
      <formula1>"Ja,Nee"</formula1>
    </dataValidation>
  </dataValidation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D15"/>
  <sheetViews>
    <sheetView workbookViewId="0">
      <selection activeCell="A1" sqref="A1"/>
    </sheetView>
  </sheetViews>
  <sheetFormatPr baseColWidth="8" defaultRowHeight="15"/>
  <cols>
    <col width="32" customWidth="1" min="1" max="1"/>
    <col width="20" customWidth="1" min="2" max="2"/>
  </cols>
  <sheetData>
    <row r="1" ht="24" customHeight="1">
      <c r="A1" s="15" t="inlineStr">
        <is>
          <t>Btw-aangifte per kwartaal</t>
        </is>
      </c>
    </row>
    <row r="2"/>
    <row r="3">
      <c r="A3" s="16" t="inlineStr">
        <is>
          <t>Kwartaalkeuze</t>
        </is>
      </c>
      <c r="B3" s="5" t="inlineStr">
        <is>
          <t>Q1 2026</t>
        </is>
      </c>
    </row>
    <row r="4"/>
    <row r="5">
      <c r="A5" s="17" t="inlineStr">
        <is>
          <t>Omzet 21%</t>
        </is>
      </c>
      <c r="B5" s="8">
        <f>SUMIFS(Invoer!G:G,Invoer!C:C,"Verkoop",Invoer!H:H,21%,Invoer!K:K,$B$3)</f>
        <v/>
      </c>
    </row>
    <row r="6">
      <c r="A6" s="17" t="inlineStr">
        <is>
          <t>Omzet 9%</t>
        </is>
      </c>
      <c r="B6" s="8">
        <f>SUMIFS(Invoer!G:G,Invoer!C:C,"Verkoop",Invoer!H:H,9%,Invoer!K:K,$B$3)</f>
        <v/>
      </c>
    </row>
    <row r="7">
      <c r="A7" s="17" t="inlineStr">
        <is>
          <t>Omzet 0%</t>
        </is>
      </c>
      <c r="B7" s="8">
        <f>SUMIFS(Invoer!G:G,Invoer!C:C,"Verkoop",Invoer!H:H,0%,Invoer!K:K,$B$3)</f>
        <v/>
      </c>
    </row>
    <row r="8">
      <c r="A8" s="18" t="inlineStr">
        <is>
          <t>Totaal omzet</t>
        </is>
      </c>
      <c r="B8" s="14">
        <f>SUM(B5:B7)</f>
        <v/>
      </c>
    </row>
    <row r="9"/>
    <row r="10">
      <c r="A10" s="17" t="inlineStr">
        <is>
          <t>Af te dragen btw op verkopen</t>
        </is>
      </c>
      <c r="B10" s="8">
        <f>SUMIFS(Invoer!I:I,Invoer!C:C,"Verkoop",Invoer!K:K,$B$3)</f>
        <v/>
      </c>
    </row>
    <row r="11">
      <c r="A11" s="17" t="inlineStr">
        <is>
          <t>Voorbelasting btw op inkopen</t>
        </is>
      </c>
      <c r="B11" s="8">
        <f>SUMIFS(Invoer!I:I,Invoer!C:C,"Inkoop",Invoer!K:K,$B$3)</f>
        <v/>
      </c>
    </row>
    <row r="12">
      <c r="A12" s="17" t="inlineStr">
        <is>
          <t>Verlegging / bijzondere posten</t>
        </is>
      </c>
      <c r="B12" s="6" t="n">
        <v>0</v>
      </c>
    </row>
    <row r="13"/>
    <row r="14">
      <c r="A14" s="18" t="inlineStr">
        <is>
          <t>Te betalen / terug te ontvangen btw</t>
        </is>
      </c>
      <c r="B14" s="19">
        <f>B10-B11+B12</f>
        <v/>
      </c>
    </row>
    <row r="15">
      <c r="A15" s="18" t="inlineStr">
        <is>
          <t>Beoordeling</t>
        </is>
      </c>
      <c r="B15" s="20">
        <f>IF(B14&gt;0,"Te betalen",IF(B14&lt;0,"Terug te ontvangen","Nihil"))</f>
        <v/>
      </c>
    </row>
  </sheetData>
  <mergeCells count="1">
    <mergeCell ref="A1:D1"/>
  </mergeCells>
  <conditionalFormatting sqref="B14:B15">
    <cfRule type="expression" priority="1" dxfId="0" stopIfTrue="1">
      <formula>$B$14&gt;0</formula>
    </cfRule>
    <cfRule type="expression" priority="2" dxfId="1" stopIfTrue="1">
      <formula>$B$14&lt;0</formula>
    </cfRule>
    <cfRule type="expression" priority="3" dxfId="2" stopIfTrue="1">
      <formula>$B$14=0</formula>
    </cfRule>
  </conditionalFormatting>
  <dataValidations count="1">
    <dataValidation sqref="B3" showErrorMessage="1" showInputMessage="1" allowBlank="0" type="list">
      <formula1>"Q1 2026,Q2 2026,Q3 2026,Q4 2026"</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F23"/>
  <sheetViews>
    <sheetView workbookViewId="0">
      <selection activeCell="A1" sqref="A1"/>
    </sheetView>
  </sheetViews>
  <sheetFormatPr baseColWidth="8" defaultRowHeight="15"/>
  <cols>
    <col width="26" customWidth="1" min="1" max="1"/>
    <col width="16" customWidth="1" min="2" max="2"/>
    <col width="16" customWidth="1" min="3" max="3"/>
    <col width="16" customWidth="1" min="4" max="4"/>
    <col width="16" customWidth="1" min="5" max="5"/>
  </cols>
  <sheetData>
    <row r="1" ht="24" customHeight="1">
      <c r="A1" s="15" t="inlineStr">
        <is>
          <t>Dashboard btw-overzicht 2026</t>
        </is>
      </c>
    </row>
    <row r="2"/>
    <row r="3">
      <c r="A3" s="21" t="inlineStr">
        <is>
          <t>Totaal omzet</t>
        </is>
      </c>
      <c r="B3" s="22" t="n"/>
      <c r="C3" s="23" t="n"/>
      <c r="D3" s="24">
        <f>SUM(Invoer!G:G)</f>
        <v/>
      </c>
      <c r="E3" s="23" t="n"/>
    </row>
    <row r="4">
      <c r="A4" s="21" t="inlineStr">
        <is>
          <t>Totaal btw op verkopen</t>
        </is>
      </c>
      <c r="B4" s="22" t="n"/>
      <c r="C4" s="23" t="n"/>
      <c r="D4" s="24">
        <f>SUMIF(Invoer!C:C,"Verkoop",Invoer!I:I)</f>
        <v/>
      </c>
      <c r="E4" s="23" t="n"/>
    </row>
    <row r="5">
      <c r="A5" s="21" t="inlineStr">
        <is>
          <t>Totaal voorbelasting (inkopen)</t>
        </is>
      </c>
      <c r="B5" s="22" t="n"/>
      <c r="C5" s="23" t="n"/>
      <c r="D5" s="24">
        <f>SUMIF(Invoer!C:C,"Inkoop",Invoer!I:I)</f>
        <v/>
      </c>
      <c r="E5" s="23" t="n"/>
    </row>
    <row r="6">
      <c r="A6" s="21" t="inlineStr">
        <is>
          <t>Netto btw (huidig kwartaal)</t>
        </is>
      </c>
      <c r="B6" s="22" t="n"/>
      <c r="C6" s="23" t="n"/>
      <c r="D6" s="24">
        <f>'Btw-aangifte'!B14</f>
        <v/>
      </c>
      <c r="E6" s="23" t="n"/>
    </row>
    <row r="7">
      <c r="A7" s="21" t="inlineStr">
        <is>
          <t>Aantal verkoopfacturen</t>
        </is>
      </c>
      <c r="B7" s="22" t="n"/>
      <c r="C7" s="23" t="n"/>
      <c r="D7" s="25">
        <f>COUNTIF(Invoer!C:C,"Verkoop")</f>
        <v/>
      </c>
      <c r="E7" s="23" t="n"/>
    </row>
    <row r="8">
      <c r="A8" s="21" t="inlineStr">
        <is>
          <t>Aantal inkoopbonnen/facturen</t>
        </is>
      </c>
      <c r="B8" s="22" t="n"/>
      <c r="C8" s="23" t="n"/>
      <c r="D8" s="25">
        <f>COUNTIF(Invoer!C:C,"Inkoop")</f>
        <v/>
      </c>
      <c r="E8" s="23" t="n"/>
    </row>
    <row r="9">
      <c r="A9" s="21" t="inlineStr">
        <is>
          <t>Gemiddeld btw-percentage verkopen</t>
        </is>
      </c>
      <c r="B9" s="22" t="n"/>
      <c r="C9" s="23" t="n"/>
      <c r="D9" s="26">
        <f>IFERROR(AVERAGEIF(Invoer!C:C,"Verkoop",Invoer!H:H),0)</f>
        <v/>
      </c>
      <c r="E9" s="23" t="n"/>
    </row>
    <row r="10"/>
    <row r="11"/>
    <row r="12">
      <c r="A12" s="16" t="inlineStr">
        <is>
          <t>Overzicht per kwartaal</t>
        </is>
      </c>
    </row>
    <row r="13">
      <c r="A13" s="2" t="inlineStr">
        <is>
          <t>Kwartaal</t>
        </is>
      </c>
      <c r="B13" s="2" t="inlineStr">
        <is>
          <t>Omzet</t>
        </is>
      </c>
      <c r="C13" s="2" t="inlineStr">
        <is>
          <t>Btw op verkopen</t>
        </is>
      </c>
    </row>
    <row r="14">
      <c r="A14" s="27" t="inlineStr">
        <is>
          <t>Q1 2026</t>
        </is>
      </c>
      <c r="B14" s="8">
        <f>SUMIFS(Invoer!G:G,Invoer!C:C,"Verkoop",Invoer!K:K,A14)</f>
        <v/>
      </c>
      <c r="C14" s="8">
        <f>SUMIFS(Invoer!I:I,Invoer!C:C,"Verkoop",Invoer!K:K,A14)</f>
        <v/>
      </c>
    </row>
    <row r="15">
      <c r="A15" s="28" t="inlineStr">
        <is>
          <t>Q2 2026</t>
        </is>
      </c>
      <c r="B15" s="10">
        <f>SUMIFS(Invoer!G:G,Invoer!C:C,"Verkoop",Invoer!K:K,A15)</f>
        <v/>
      </c>
      <c r="C15" s="10">
        <f>SUMIFS(Invoer!I:I,Invoer!C:C,"Verkoop",Invoer!K:K,A15)</f>
        <v/>
      </c>
    </row>
    <row r="16">
      <c r="A16" s="27" t="inlineStr">
        <is>
          <t>Q3 2026</t>
        </is>
      </c>
      <c r="B16" s="8">
        <f>SUMIFS(Invoer!G:G,Invoer!C:C,"Verkoop",Invoer!K:K,A16)</f>
        <v/>
      </c>
      <c r="C16" s="8">
        <f>SUMIFS(Invoer!I:I,Invoer!C:C,"Verkoop",Invoer!K:K,A16)</f>
        <v/>
      </c>
    </row>
    <row r="17">
      <c r="A17" s="28" t="inlineStr">
        <is>
          <t>Q4 2026</t>
        </is>
      </c>
      <c r="B17" s="10">
        <f>SUMIFS(Invoer!G:G,Invoer!C:C,"Verkoop",Invoer!K:K,A17)</f>
        <v/>
      </c>
      <c r="C17" s="10">
        <f>SUMIFS(Invoer!I:I,Invoer!C:C,"Verkoop",Invoer!K:K,A17)</f>
        <v/>
      </c>
    </row>
    <row r="18"/>
    <row r="19">
      <c r="A19" s="16" t="inlineStr">
        <is>
          <t>Verdeling omzet naar tarief</t>
        </is>
      </c>
    </row>
    <row r="20">
      <c r="A20" s="2" t="inlineStr">
        <is>
          <t>Tarief</t>
        </is>
      </c>
      <c r="B20" s="2" t="inlineStr">
        <is>
          <t>Omzet</t>
        </is>
      </c>
    </row>
    <row r="21">
      <c r="A21" s="27" t="inlineStr">
        <is>
          <t>21%</t>
        </is>
      </c>
      <c r="B21" s="8">
        <f>SUMIFS(Invoer!G:G,Invoer!C:C,"Verkoop",Invoer!H:H,0.21)</f>
        <v/>
      </c>
    </row>
    <row r="22">
      <c r="A22" s="28" t="inlineStr">
        <is>
          <t>9%</t>
        </is>
      </c>
      <c r="B22" s="10">
        <f>SUMIFS(Invoer!G:G,Invoer!C:C,"Verkoop",Invoer!H:H,0.09)</f>
        <v/>
      </c>
    </row>
    <row r="23">
      <c r="A23" s="27" t="inlineStr">
        <is>
          <t>0%</t>
        </is>
      </c>
      <c r="B23" s="8">
        <f>SUMIFS(Invoer!G:G,Invoer!C:C,"Verkoop",Invoer!H:H,0.0)</f>
        <v/>
      </c>
    </row>
  </sheetData>
  <mergeCells count="17">
    <mergeCell ref="A1:F1"/>
    <mergeCell ref="A3:C3"/>
    <mergeCell ref="D3:E3"/>
    <mergeCell ref="A4:C4"/>
    <mergeCell ref="D4:E4"/>
    <mergeCell ref="A5:C5"/>
    <mergeCell ref="D5:E5"/>
    <mergeCell ref="A6:C6"/>
    <mergeCell ref="D6:E6"/>
    <mergeCell ref="A7:C7"/>
    <mergeCell ref="D7:E7"/>
    <mergeCell ref="A8:C8"/>
    <mergeCell ref="D8:E8"/>
    <mergeCell ref="A9:C9"/>
    <mergeCell ref="D9:E9"/>
    <mergeCell ref="A12:C12"/>
    <mergeCell ref="A19:C19"/>
  </mergeCells>
  <pageMargins left="0.75" right="0.75" top="1" bottom="1" header="0.5" footer="0.5"/>
  <drawing xmlns:r="http://schemas.openxmlformats.org/officeDocument/2006/relationships" r:id="rId1"/>
</worksheet>
</file>

<file path=xl/worksheets/sheet4.xml><?xml version="1.0" encoding="utf-8"?>
<worksheet xmlns="http://schemas.openxmlformats.org/spreadsheetml/2006/main">
  <sheetPr>
    <outlinePr summaryBelow="1" summaryRight="1"/>
    <pageSetUpPr/>
  </sheetPr>
  <dimension ref="A1:B19"/>
  <sheetViews>
    <sheetView workbookViewId="0">
      <selection activeCell="A1" sqref="A1"/>
    </sheetView>
  </sheetViews>
  <sheetFormatPr baseColWidth="8" defaultRowHeight="15"/>
  <cols>
    <col width="60" customWidth="1" min="1" max="1"/>
    <col width="30" customWidth="1" min="2" max="2"/>
  </cols>
  <sheetData>
    <row r="1" ht="24" customHeight="1">
      <c r="A1" s="15" t="inlineStr">
        <is>
          <t>Instructies - btw-aangifte sjabloon</t>
        </is>
      </c>
    </row>
    <row r="2"/>
    <row r="3">
      <c r="A3" s="29" t="inlineStr">
        <is>
          <t>1. Invoer van gegevens</t>
        </is>
      </c>
    </row>
    <row r="4" ht="60" customHeight="1">
      <c r="A4" s="30" t="inlineStr">
        <is>
          <t>Vul op het blad 'Invoer' iedere factuur of bon in op een eigen rij. Vul de gele cellen (Transactiedatum, Factuurnummer, Type transactie, Relatie, Plaats, Omschrijving, Netto bedrag, Btw-tarief, Betaald? en Opmerking) handmatig in. De kolommen Btw-bedrag, Bruto bedrag, Kwartaal en Btw-categorie worden automatisch berekend.</t>
        </is>
      </c>
    </row>
    <row r="5"/>
    <row r="6">
      <c r="A6" s="29" t="inlineStr">
        <is>
          <t>2. Btw-tarieven</t>
        </is>
      </c>
    </row>
    <row r="7" ht="60" customHeight="1">
      <c r="A7" s="30" t="inlineStr">
        <is>
          <t>Nederland kent drie tarieven: 21% (algemeen tarief), 9% (laag tarief, bijvoorbeeld voedsel, boeken, arbeidsintensieve diensten) en 0% (bijvoorbeeld export naar het buitenland of intracommunautaire leveringen met verlegde btw). Kies het juiste tarief per regel via de keuzelijst.</t>
        </is>
      </c>
    </row>
    <row r="8"/>
    <row r="9">
      <c r="A9" s="29" t="inlineStr">
        <is>
          <t>3. Bepaling van het kwartaal</t>
        </is>
      </c>
    </row>
    <row r="10" ht="60" customHeight="1">
      <c r="A10" s="30" t="inlineStr">
        <is>
          <t>Het kwartaal wordt automatisch bepaald op basis van de transactiedatum, bijvoorbeeld 'Q1 2026' voor januari t/m maart 2026. Gebruik deze kwartaalwaarde op het blad 'Btw-aangifte' om het juiste kwartaal te selecteren in de keuzelijst bij 'Kwartaalkeuze'.</t>
        </is>
      </c>
    </row>
    <row r="11"/>
    <row r="12">
      <c r="A12" s="29" t="inlineStr">
        <is>
          <t>4. Het blad Btw-aangifte</t>
        </is>
      </c>
    </row>
    <row r="13" ht="60" customHeight="1">
      <c r="A13" s="30" t="inlineStr">
        <is>
          <t>Kies bovenaan het gewenste kwartaal. Het blad berekent automatisch de omzet per tarief, de totale omzet, de af te dragen btw over verkopen en de voorbelasting over inkopen. Onder 'Verlegging / bijzondere posten' kunt u handmatig correcties invoeren (bijvoorbeeld verlegde btw). Het eindresultaat toont of u btw moet betalen of terugkrijgt van de Belastingdienst.</t>
        </is>
      </c>
    </row>
    <row r="14"/>
    <row r="15">
      <c r="A15" s="29" t="inlineStr">
        <is>
          <t>5. Het Dashboard</t>
        </is>
      </c>
    </row>
    <row r="16" ht="60" customHeight="1">
      <c r="A16" s="30" t="inlineStr">
        <is>
          <t>Het Dashboard toont de belangrijkste kengetallen (KPI's) in één oogopslag, plus een kolomgrafiek met omzet en btw per kwartaal en een cirkeldiagram met de verdeling van de omzet over de btw-tarieven.</t>
        </is>
      </c>
    </row>
    <row r="17"/>
    <row r="18">
      <c r="A18" s="29" t="inlineStr">
        <is>
          <t>6. Disclaimer</t>
        </is>
      </c>
    </row>
    <row r="19" ht="60" customHeight="1">
      <c r="A19" s="30" t="inlineStr">
        <is>
          <t>Dit sjabloon is een hulpmiddel voor uw eigen administratie en is geen vervanging voor professioneel fiscaal advies. Controleer altijd de definitieve cijfers voordat u de btw-aangifte indient bij de Belastingdienst, en raadpleeg bij twijfel een boekhouder of belastingadviseur.</t>
        </is>
      </c>
    </row>
  </sheetData>
  <mergeCells count="13">
    <mergeCell ref="A1:B1"/>
    <mergeCell ref="A3:B3"/>
    <mergeCell ref="A4:B4"/>
    <mergeCell ref="A6:B6"/>
    <mergeCell ref="A7:B7"/>
    <mergeCell ref="A9:B9"/>
    <mergeCell ref="A10:B10"/>
    <mergeCell ref="A12:B12"/>
    <mergeCell ref="A13:B13"/>
    <mergeCell ref="A15:B15"/>
    <mergeCell ref="A16:B16"/>
    <mergeCell ref="A18:B18"/>
    <mergeCell ref="A19:B19"/>
  </mergeCells>
  <pageMargins left="0.75" right="0.75" top="1" bottom="1" header="0.5" footer="0.5"/>
</worksheet>
</file>

<file path=docProps/app.xml><?xml version="1.0" encoding="utf-8"?>
<Properties xmlns="http://schemas.openxmlformats.org/officeDocument/2006/extended-properties">
  <Application>Microsoft Excel</Application>
  <AppVersion>3.0</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2026-07-02T13:52:36Z</dcterms:created>
  <dcterms:modified xmlns:dcterms="http://purl.org/dc/terms/" xmlns:xsi="http://www.w3.org/2001/XMLSchema-instance" xsi:type="dcterms:W3CDTF">2026-07-02T13:52:36Z</dcterms:modified>
</cp:coreProperties>
</file>