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raaiboek" sheetId="1" state="visible" r:id="rId1"/>
    <sheet xmlns:r="http://schemas.openxmlformats.org/officeDocument/2006/relationships" name="Planningsoverzicht" sheetId="2" state="visible" r:id="rId2"/>
    <sheet xmlns:r="http://schemas.openxmlformats.org/officeDocument/2006/relationships" name="Risico's &amp; Acties" sheetId="3" state="visible" r:id="rId3"/>
    <sheet xmlns:r="http://schemas.openxmlformats.org/officeDocument/2006/relationships" name="Instructies" sheetId="4" state="visible" r:id="rId4"/>
  </sheets>
  <definedNames>
    <definedName name="_xlnm._FilterDatabase" localSheetId="0" hidden="1">'Draaiboek'!$A$2:$P$12</definedName>
    <definedName name="_xlnm._FilterDatabase" localSheetId="2" hidden="1">'Risico''s &amp; Acties'!$A$2:$M$11</definedName>
  </definedNames>
  <calcPr calcId="124519" fullCalcOnLoad="1"/>
</workbook>
</file>

<file path=xl/styles.xml><?xml version="1.0" encoding="utf-8"?>
<styleSheet xmlns="http://schemas.openxmlformats.org/spreadsheetml/2006/main">
  <numFmts count="1">
    <numFmt numFmtId="164" formatCode="DD-MM-JJJJ"/>
  </numFmts>
  <fonts count="7">
    <font>
      <name val="Calibri"/>
      <family val="2"/>
      <color theme="1"/>
      <sz val="11"/>
      <scheme val="minor"/>
    </font>
    <font>
      <name val="Calibri"/>
      <b val="1"/>
      <color rgb="001E293B"/>
      <sz val="16"/>
    </font>
    <font>
      <name val="Calibri"/>
      <b val="1"/>
      <color rgb="00FFFFFF"/>
      <sz val="11"/>
    </font>
    <font>
      <name val="Calibri"/>
      <sz val="10"/>
    </font>
    <font>
      <name val="Calibri"/>
      <b val="1"/>
      <sz val="10"/>
    </font>
    <font>
      <b val="1"/>
      <color rgb="00FFFFFF"/>
    </font>
    <font>
      <b val="1"/>
      <color rgb="001E293B"/>
    </font>
  </fonts>
  <fills count="9">
    <fill>
      <patternFill/>
    </fill>
    <fill>
      <patternFill patternType="gray125"/>
    </fill>
    <fill>
      <patternFill patternType="solid">
        <fgColor rgb="001E293B"/>
      </patternFill>
    </fill>
    <fill>
      <patternFill patternType="solid">
        <fgColor rgb="00FFFBEB"/>
      </patternFill>
    </fill>
    <fill>
      <patternFill patternType="solid">
        <fgColor rgb="00F0FDFA"/>
      </patternFill>
    </fill>
    <fill>
      <patternFill patternType="solid">
        <fgColor rgb="0014B8A6"/>
      </patternFill>
    </fill>
    <fill>
      <patternFill patternType="solid">
        <fgColor rgb="0022C55E"/>
      </patternFill>
    </fill>
    <fill>
      <patternFill patternType="solid">
        <fgColor rgb="00F59E0B"/>
      </patternFill>
    </fill>
    <fill>
      <patternFill patternType="solid">
        <fgColor rgb="00DC2626"/>
      </patternFill>
    </fill>
  </fills>
  <borders count="5">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style="thin">
        <color rgb="00D1D5DB"/>
      </right>
      <top style="thin">
        <color rgb="00D1D5DB"/>
      </top>
      <bottom style="thin">
        <color rgb="00D1D5DB"/>
      </bottom>
      <diagonal/>
    </border>
  </borders>
  <cellStyleXfs count="1">
    <xf numFmtId="0" fontId="0" fillId="0" borderId="0"/>
  </cellStyleXfs>
  <cellXfs count="29">
    <xf numFmtId="0" fontId="0" fillId="0" borderId="0" pivotButton="0" quotePrefix="0" xfId="0"/>
    <xf numFmtId="0" fontId="1" fillId="0" borderId="0" applyAlignment="1" pivotButton="0" quotePrefix="0" xfId="0">
      <alignment horizontal="left" vertical="center"/>
    </xf>
    <xf numFmtId="0" fontId="2" fillId="2" borderId="1" applyAlignment="1" pivotButton="0" quotePrefix="0" xfId="0">
      <alignment horizontal="center" vertical="center" wrapText="1"/>
    </xf>
    <xf numFmtId="0" fontId="3" fillId="0" borderId="1" applyAlignment="1" pivotButton="0" quotePrefix="0" xfId="0">
      <alignment horizontal="left" vertical="center" wrapText="1"/>
    </xf>
    <xf numFmtId="164" fontId="3" fillId="0" borderId="1" applyAlignment="1" pivotButton="0" quotePrefix="0" xfId="0">
      <alignment horizontal="center" vertical="center" wrapText="1"/>
    </xf>
    <xf numFmtId="0" fontId="3" fillId="0" borderId="1" applyAlignment="1" pivotButton="0" quotePrefix="0" xfId="0">
      <alignment horizontal="center" vertical="center" wrapText="1"/>
    </xf>
    <xf numFmtId="9" fontId="3" fillId="3" borderId="1" applyAlignment="1" pivotButton="0" quotePrefix="0" xfId="0">
      <alignment horizontal="center" vertical="center" wrapText="1"/>
    </xf>
    <xf numFmtId="0" fontId="3" fillId="3" borderId="1" applyAlignment="1" pivotButton="0" quotePrefix="0" xfId="0">
      <alignment horizontal="left" vertical="center" wrapText="1"/>
    </xf>
    <xf numFmtId="0" fontId="3" fillId="4" borderId="1" applyAlignment="1" pivotButton="0" quotePrefix="0" xfId="0">
      <alignment horizontal="left" vertical="center" wrapText="1"/>
    </xf>
    <xf numFmtId="164" fontId="3" fillId="4" borderId="1" applyAlignment="1" pivotButton="0" quotePrefix="0" xfId="0">
      <alignment horizontal="center" vertical="center" wrapText="1"/>
    </xf>
    <xf numFmtId="0" fontId="3" fillId="4" borderId="1" applyAlignment="1" pivotButton="0" quotePrefix="0" xfId="0">
      <alignment horizontal="center" vertical="center" wrapText="1"/>
    </xf>
    <xf numFmtId="0" fontId="1" fillId="0" borderId="0" pivotButton="0" quotePrefix="0" xfId="0"/>
    <xf numFmtId="0" fontId="3" fillId="3" borderId="1" applyAlignment="1" pivotButton="0" quotePrefix="0" xfId="0">
      <alignment horizontal="center" vertical="center" wrapText="1"/>
    </xf>
    <xf numFmtId="9" fontId="3" fillId="0" borderId="1" applyAlignment="1" pivotButton="0" quotePrefix="0" xfId="0">
      <alignment horizontal="center" vertical="center" wrapText="1"/>
    </xf>
    <xf numFmtId="9" fontId="3" fillId="4" borderId="1" applyAlignment="1" pivotButton="0" quotePrefix="0" xfId="0">
      <alignment horizontal="center" vertical="center" wrapText="1"/>
    </xf>
    <xf numFmtId="0" fontId="5" fillId="5" borderId="1" pivotButton="0" quotePrefix="0" xfId="0"/>
    <xf numFmtId="9" fontId="5" fillId="5" borderId="1" pivotButton="0" quotePrefix="0" xfId="0"/>
    <xf numFmtId="0" fontId="4" fillId="0" borderId="0" pivotButton="0" quotePrefix="0" xfId="0"/>
    <xf numFmtId="0" fontId="2" fillId="5" borderId="0" pivotButton="0" quotePrefix="0" xfId="0"/>
    <xf numFmtId="0" fontId="3" fillId="0" borderId="1" pivotButton="0" quotePrefix="0" xfId="0"/>
    <xf numFmtId="0" fontId="5" fillId="5" borderId="1" applyAlignment="1" pivotButton="0" quotePrefix="0" xfId="0">
      <alignment horizontal="left" vertical="top" wrapText="1"/>
    </xf>
    <xf numFmtId="0" fontId="3" fillId="0" borderId="1" applyAlignment="1" pivotButton="0" quotePrefix="0" xfId="0">
      <alignment horizontal="left" vertical="top" wrapText="1"/>
    </xf>
    <xf numFmtId="0" fontId="5" fillId="6" borderId="1" applyAlignment="1" pivotButton="0" quotePrefix="0" xfId="0">
      <alignment horizontal="left" vertical="center"/>
    </xf>
    <xf numFmtId="0" fontId="0" fillId="0" borderId="4" pivotButton="0" quotePrefix="0" xfId="0"/>
    <xf numFmtId="0" fontId="5" fillId="7" borderId="1" applyAlignment="1" pivotButton="0" quotePrefix="0" xfId="0">
      <alignment horizontal="left" vertical="center"/>
    </xf>
    <xf numFmtId="0" fontId="5" fillId="8" borderId="1" applyAlignment="1" pivotButton="0" quotePrefix="0" xfId="0">
      <alignment horizontal="left" vertical="center"/>
    </xf>
    <xf numFmtId="0" fontId="6" fillId="3" borderId="1" applyAlignment="1" pivotButton="0" quotePrefix="0" xfId="0">
      <alignment horizontal="left" vertical="center"/>
    </xf>
    <xf numFmtId="164" fontId="3" fillId="0" borderId="1" applyAlignment="1" pivotButton="0" quotePrefix="0" xfId="0">
      <alignment horizontal="center" vertical="center" wrapText="1"/>
    </xf>
    <xf numFmtId="164" fontId="3" fillId="4" borderId="1" applyAlignment="1" pivotButton="0" quotePrefix="0" xfId="0">
      <alignment horizontal="center" vertical="center" wrapText="1"/>
    </xf>
  </cellXfs>
  <cellStyles count="1">
    <cellStyle name="Normal" xfId="0" builtinId="0" hidden="0"/>
  </cellStyles>
  <dxfs count="4">
    <dxf>
      <font>
        <b val="1"/>
        <color rgb="00FFFFFF"/>
      </font>
      <fill>
        <patternFill patternType="solid">
          <fgColor rgb="0022C55E"/>
        </patternFill>
      </fill>
    </dxf>
    <dxf>
      <font>
        <b val="1"/>
        <color rgb="00FFFFFF"/>
      </font>
      <fill>
        <patternFill patternType="solid">
          <fgColor rgb="00F59E0B"/>
        </patternFill>
      </fill>
    </dxf>
    <dxf>
      <font>
        <b val="1"/>
        <color rgb="00FFFFFF"/>
      </font>
      <fill>
        <patternFill patternType="solid">
          <fgColor rgb="00DC2626"/>
        </patternFill>
      </fill>
    </dxf>
    <dxf>
      <font>
        <color rgb="00FFFFFF"/>
      </font>
      <fill>
        <patternFill patternType="solid">
          <fgColor rgb="0022C55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Aantal taken per fase</a:t>
            </a:r>
          </a:p>
        </rich>
      </tx>
    </title>
    <plotArea>
      <barChart>
        <barDir val="col"/>
        <grouping val="clustered"/>
        <ser>
          <idx val="0"/>
          <order val="0"/>
          <tx>
            <strRef>
              <f>'Planningsoverzicht'!B2</f>
            </strRef>
          </tx>
          <spPr>
            <a:solidFill xmlns:a="http://schemas.openxmlformats.org/drawingml/2006/main">
              <a:srgbClr val="14B8A6"/>
            </a:solidFill>
            <a:ln xmlns:a="http://schemas.openxmlformats.org/drawingml/2006/main">
              <a:prstDash val="solid"/>
            </a:ln>
          </spPr>
          <cat>
            <numRef>
              <f>'Planningsoverzicht'!$A$3:$A$10</f>
            </numRef>
          </cat>
          <val>
            <numRef>
              <f>'Planningsoverzicht'!$B$3:$B$10</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Fase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Aantal taken</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Statusverdeling</a:t>
            </a:r>
          </a:p>
        </rich>
      </tx>
    </title>
    <plotArea>
      <pieChart>
        <varyColors val="1"/>
        <ser>
          <idx val="0"/>
          <order val="0"/>
          <tx>
            <strRef>
              <f>'Planningsoverzicht'!B16</f>
            </strRef>
          </tx>
          <spPr>
            <a:solidFill xmlns:a="http://schemas.openxmlformats.org/drawingml/2006/main">
              <a:srgbClr val="22C55E"/>
            </a:solidFill>
            <a:ln xmlns:a="http://schemas.openxmlformats.org/drawingml/2006/main">
              <a:prstDash val="solid"/>
            </a:ln>
          </spPr>
          <cat>
            <numRef>
              <f>'Planningsoverzicht'!$A$17:$A$19</f>
            </numRef>
          </cat>
          <val>
            <numRef>
              <f>'Planningsoverzicht'!$B$17:$B$19</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8</col>
      <colOff>0</colOff>
      <row>1</row>
      <rowOff>0</rowOff>
    </from>
    <ext cx="576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8</col>
      <colOff>0</colOff>
      <row>19</row>
      <rowOff>0</rowOff>
    </from>
    <ext cx="432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P12"/>
  <sheetViews>
    <sheetView showGridLines="0" workbookViewId="0">
      <pane ySplit="2" topLeftCell="A3" activePane="bottomLeft" state="frozen"/>
      <selection pane="bottomLeft" activeCell="A1" sqref="A1"/>
    </sheetView>
  </sheetViews>
  <sheetFormatPr baseColWidth="8" defaultRowHeight="15"/>
  <cols>
    <col width="14" customWidth="1" min="1" max="1"/>
    <col width="26" customWidth="1" min="2" max="2"/>
    <col width="34" customWidth="1" min="3" max="3"/>
    <col width="20" customWidth="1" min="4" max="4"/>
    <col width="14" customWidth="1" min="5" max="5"/>
    <col width="13" customWidth="1" min="6" max="6"/>
    <col width="13" customWidth="1" min="7" max="7"/>
    <col width="13" customWidth="1" min="8" max="8"/>
    <col width="11" customWidth="1" min="9" max="9"/>
    <col width="13" customWidth="1" min="10" max="10"/>
    <col width="10" customWidth="1" min="11" max="11"/>
    <col width="15" customWidth="1" min="12" max="12"/>
    <col width="14" customWidth="1" min="13" max="13"/>
    <col width="24" customWidth="1" min="14" max="14"/>
    <col width="18" customWidth="1" min="15" max="15"/>
    <col width="30" customWidth="1" min="16" max="16"/>
  </cols>
  <sheetData>
    <row r="1" ht="26" customHeight="1">
      <c r="A1" s="1" t="inlineStr">
        <is>
          <t>Draaiboek - Projectplanning 2026</t>
        </is>
      </c>
    </row>
    <row r="2">
      <c r="A2" s="2" t="inlineStr">
        <is>
          <t>Fase</t>
        </is>
      </c>
      <c r="B2" s="2" t="inlineStr">
        <is>
          <t>Activiteit</t>
        </is>
      </c>
      <c r="C2" s="2" t="inlineStr">
        <is>
          <t>Omschrijving</t>
        </is>
      </c>
      <c r="D2" s="2" t="inlineStr">
        <is>
          <t>Verantwoordelijke</t>
        </is>
      </c>
      <c r="E2" s="2" t="inlineStr">
        <is>
          <t>Locatie</t>
        </is>
      </c>
      <c r="F2" s="2" t="inlineStr">
        <is>
          <t>Startdatum</t>
        </is>
      </c>
      <c r="G2" s="2" t="inlineStr">
        <is>
          <t>Einddatum</t>
        </is>
      </c>
      <c r="H2" s="2" t="inlineStr">
        <is>
          <t>Duur (dagen)</t>
        </is>
      </c>
      <c r="I2" s="2" t="inlineStr">
        <is>
          <t>Prioriteit</t>
        </is>
      </c>
      <c r="J2" s="2" t="inlineStr">
        <is>
          <t>Status</t>
        </is>
      </c>
      <c r="K2" s="2" t="inlineStr">
        <is>
          <t>% Gereed</t>
        </is>
      </c>
      <c r="L2" s="2" t="inlineStr">
        <is>
          <t>Deadline status</t>
        </is>
      </c>
      <c r="M2" s="2" t="inlineStr">
        <is>
          <t>Dagen resterend</t>
        </is>
      </c>
      <c r="N2" s="2" t="inlineStr">
        <is>
          <t>Afhankelijk van</t>
        </is>
      </c>
      <c r="O2" s="2" t="inlineStr">
        <is>
          <t>Risico/knelpunt</t>
        </is>
      </c>
      <c r="P2" s="2" t="inlineStr">
        <is>
          <t>Opmerking</t>
        </is>
      </c>
    </row>
    <row r="3">
      <c r="A3" s="3" t="inlineStr">
        <is>
          <t>Voorbereiding</t>
        </is>
      </c>
      <c r="B3" s="3" t="inlineStr">
        <is>
          <t>Kick-off voorbereiding</t>
        </is>
      </c>
      <c r="C3" s="3" t="inlineStr">
        <is>
          <t>Interne kick-off met kernteam plannen</t>
        </is>
      </c>
      <c r="D3" s="3" t="inlineStr">
        <is>
          <t>Sanne de Vries</t>
        </is>
      </c>
      <c r="E3" s="3" t="inlineStr">
        <is>
          <t>Amsterdam</t>
        </is>
      </c>
      <c r="F3" s="27" t="n">
        <v>46083</v>
      </c>
      <c r="G3" s="27" t="n">
        <v>46085</v>
      </c>
      <c r="H3" s="5">
        <f>G3-F3+1</f>
        <v/>
      </c>
      <c r="I3" s="3" t="inlineStr">
        <is>
          <t>Hoog</t>
        </is>
      </c>
      <c r="J3" s="3">
        <f>IF(K3=1,"Afgerond",IF(K3&gt;0,"Bezig","Niet gestart"))</f>
        <v/>
      </c>
      <c r="K3" s="6" t="n">
        <v>1</v>
      </c>
      <c r="L3" s="3">
        <f>IF(AND(J3&lt;&gt;"Afgerond",G3&lt;TODAY()),"Te laat","Op tijd")</f>
        <v/>
      </c>
      <c r="M3" s="5">
        <f>IF(J3="Afgerond",0,MAX(0,G3-TODAY()))</f>
        <v/>
      </c>
      <c r="N3" s="7" t="inlineStr">
        <is>
          <t>-</t>
        </is>
      </c>
      <c r="O3" s="7" t="inlineStr">
        <is>
          <t>Laag</t>
        </is>
      </c>
      <c r="P3" s="7" t="inlineStr">
        <is>
          <t>Kick-off succesvol afgerond</t>
        </is>
      </c>
    </row>
    <row r="4">
      <c r="A4" s="8" t="inlineStr">
        <is>
          <t>Voorbereiding</t>
        </is>
      </c>
      <c r="B4" s="8" t="inlineStr">
        <is>
          <t>Leveranciersafstemming</t>
        </is>
      </c>
      <c r="C4" s="8" t="inlineStr">
        <is>
          <t>Contracten en afspraken leveranciers vastleggen</t>
        </is>
      </c>
      <c r="D4" s="8" t="inlineStr">
        <is>
          <t>Daan Jansen</t>
        </is>
      </c>
      <c r="E4" s="8" t="inlineStr">
        <is>
          <t>Rotterdam</t>
        </is>
      </c>
      <c r="F4" s="28" t="n">
        <v>46086</v>
      </c>
      <c r="G4" s="28" t="n">
        <v>46096</v>
      </c>
      <c r="H4" s="10">
        <f>G4-F4+1</f>
        <v/>
      </c>
      <c r="I4" s="8" t="inlineStr">
        <is>
          <t>Middel</t>
        </is>
      </c>
      <c r="J4" s="8">
        <f>IF(K4=1,"Afgerond",IF(K4&gt;0,"Bezig","Niet gestart"))</f>
        <v/>
      </c>
      <c r="K4" s="6" t="n">
        <v>1</v>
      </c>
      <c r="L4" s="8">
        <f>IF(AND(J4&lt;&gt;"Afgerond",G4&lt;TODAY()),"Te laat","Op tijd")</f>
        <v/>
      </c>
      <c r="M4" s="10">
        <f>IF(J4="Afgerond",0,MAX(0,G4-TODAY()))</f>
        <v/>
      </c>
      <c r="N4" s="7" t="inlineStr">
        <is>
          <t>Kick-off voorbereiding</t>
        </is>
      </c>
      <c r="O4" s="7" t="inlineStr">
        <is>
          <t>Middel</t>
        </is>
      </c>
      <c r="P4" s="7" t="inlineStr">
        <is>
          <t>Contracten getekend</t>
        </is>
      </c>
    </row>
    <row r="5">
      <c r="A5" s="3" t="inlineStr">
        <is>
          <t>Communicatie</t>
        </is>
      </c>
      <c r="B5" s="3" t="inlineStr">
        <is>
          <t>Communicatie en uitnodigingen</t>
        </is>
      </c>
      <c r="C5" s="3" t="inlineStr">
        <is>
          <t>Uitnodigingen en communicatieplan opstellen</t>
        </is>
      </c>
      <c r="D5" s="3" t="inlineStr">
        <is>
          <t>Emma Bakker</t>
        </is>
      </c>
      <c r="E5" s="3" t="inlineStr">
        <is>
          <t>Utrecht</t>
        </is>
      </c>
      <c r="F5" s="27" t="n">
        <v>46097</v>
      </c>
      <c r="G5" s="27" t="n">
        <v>46122</v>
      </c>
      <c r="H5" s="5">
        <f>G5-F5+1</f>
        <v/>
      </c>
      <c r="I5" s="3" t="inlineStr">
        <is>
          <t>Hoog</t>
        </is>
      </c>
      <c r="J5" s="3">
        <f>IF(K5=1,"Afgerond",IF(K5&gt;0,"Bezig","Niet gestart"))</f>
        <v/>
      </c>
      <c r="K5" s="6" t="n">
        <v>0.8</v>
      </c>
      <c r="L5" s="3">
        <f>IF(AND(J5&lt;&gt;"Afgerond",G5&lt;TODAY()),"Te laat","Op tijd")</f>
        <v/>
      </c>
      <c r="M5" s="5">
        <f>IF(J5="Afgerond",0,MAX(0,G5-TODAY()))</f>
        <v/>
      </c>
      <c r="N5" s="7" t="inlineStr">
        <is>
          <t>Leveranciersafstemming</t>
        </is>
      </c>
      <c r="O5" s="7" t="inlineStr">
        <is>
          <t>Middel</t>
        </is>
      </c>
      <c r="P5" s="7" t="inlineStr">
        <is>
          <t>Uitnodigingen bijna verstuurd</t>
        </is>
      </c>
    </row>
    <row r="6">
      <c r="A6" s="8" t="inlineStr">
        <is>
          <t>Logistiek</t>
        </is>
      </c>
      <c r="B6" s="8" t="inlineStr">
        <is>
          <t>Logistiek en locatiebeheer</t>
        </is>
      </c>
      <c r="C6" s="8" t="inlineStr">
        <is>
          <t>Locatie inrichten en logistiek regelen</t>
        </is>
      </c>
      <c r="D6" s="8" t="inlineStr">
        <is>
          <t>Lars Meijer</t>
        </is>
      </c>
      <c r="E6" s="8" t="inlineStr">
        <is>
          <t>Eindhoven</t>
        </is>
      </c>
      <c r="F6" s="28" t="n">
        <v>46113</v>
      </c>
      <c r="G6" s="28" t="n">
        <v>46174</v>
      </c>
      <c r="H6" s="10">
        <f>G6-F6+1</f>
        <v/>
      </c>
      <c r="I6" s="8" t="inlineStr">
        <is>
          <t>Hoog</t>
        </is>
      </c>
      <c r="J6" s="8">
        <f>IF(K6=1,"Afgerond",IF(K6&gt;0,"Bezig","Niet gestart"))</f>
        <v/>
      </c>
      <c r="K6" s="6" t="n">
        <v>0.5</v>
      </c>
      <c r="L6" s="8">
        <f>IF(AND(J6&lt;&gt;"Afgerond",G6&lt;TODAY()),"Te laat","Op tijd")</f>
        <v/>
      </c>
      <c r="M6" s="10">
        <f>IF(J6="Afgerond",0,MAX(0,G6-TODAY()))</f>
        <v/>
      </c>
      <c r="N6" s="7" t="inlineStr">
        <is>
          <t>Leveranciersafstemming</t>
        </is>
      </c>
      <c r="O6" s="7" t="inlineStr">
        <is>
          <t>Hoog</t>
        </is>
      </c>
      <c r="P6" s="7" t="inlineStr">
        <is>
          <t>Vertraging door leverancier</t>
        </is>
      </c>
    </row>
    <row r="7">
      <c r="A7" s="3" t="inlineStr">
        <is>
          <t>Budget</t>
        </is>
      </c>
      <c r="B7" s="3" t="inlineStr">
        <is>
          <t>Budgetcontrole</t>
        </is>
      </c>
      <c r="C7" s="3" t="inlineStr">
        <is>
          <t>Budget bewaken en facturen controleren</t>
        </is>
      </c>
      <c r="D7" s="3" t="inlineStr">
        <is>
          <t>Sophie van Dijk</t>
        </is>
      </c>
      <c r="E7" s="3" t="inlineStr">
        <is>
          <t>Den Haag</t>
        </is>
      </c>
      <c r="F7" s="27" t="n">
        <v>46091</v>
      </c>
      <c r="G7" s="27" t="n">
        <v>46142</v>
      </c>
      <c r="H7" s="5">
        <f>G7-F7+1</f>
        <v/>
      </c>
      <c r="I7" s="3" t="inlineStr">
        <is>
          <t>Middel</t>
        </is>
      </c>
      <c r="J7" s="3">
        <f>IF(K7=1,"Afgerond",IF(K7&gt;0,"Bezig","Niet gestart"))</f>
        <v/>
      </c>
      <c r="K7" s="6" t="n">
        <v>1</v>
      </c>
      <c r="L7" s="3">
        <f>IF(AND(J7&lt;&gt;"Afgerond",G7&lt;TODAY()),"Te laat","Op tijd")</f>
        <v/>
      </c>
      <c r="M7" s="5">
        <f>IF(J7="Afgerond",0,MAX(0,G7-TODAY()))</f>
        <v/>
      </c>
      <c r="N7" s="7" t="inlineStr">
        <is>
          <t>-</t>
        </is>
      </c>
      <c r="O7" s="7" t="inlineStr">
        <is>
          <t>Laag</t>
        </is>
      </c>
      <c r="P7" s="7" t="inlineStr">
        <is>
          <t>Budget binnen kader afgerond</t>
        </is>
      </c>
    </row>
    <row r="8">
      <c r="A8" s="8" t="inlineStr">
        <is>
          <t>Techniek</t>
        </is>
      </c>
      <c r="B8" s="8" t="inlineStr">
        <is>
          <t>Techniek en AV</t>
        </is>
      </c>
      <c r="C8" s="8" t="inlineStr">
        <is>
          <t>Audiovisuele apparatuur regelen en testen</t>
        </is>
      </c>
      <c r="D8" s="8" t="inlineStr">
        <is>
          <t>Bram Visser</t>
        </is>
      </c>
      <c r="E8" s="8" t="inlineStr">
        <is>
          <t>Groningen</t>
        </is>
      </c>
      <c r="F8" s="28" t="n">
        <v>46143</v>
      </c>
      <c r="G8" s="28" t="n">
        <v>46188</v>
      </c>
      <c r="H8" s="10">
        <f>G8-F8+1</f>
        <v/>
      </c>
      <c r="I8" s="8" t="inlineStr">
        <is>
          <t>Hoog</t>
        </is>
      </c>
      <c r="J8" s="8">
        <f>IF(K8=1,"Afgerond",IF(K8&gt;0,"Bezig","Niet gestart"))</f>
        <v/>
      </c>
      <c r="K8" s="6" t="n">
        <v>0.3</v>
      </c>
      <c r="L8" s="8">
        <f>IF(AND(J8&lt;&gt;"Afgerond",G8&lt;TODAY()),"Te laat","Op tijd")</f>
        <v/>
      </c>
      <c r="M8" s="10">
        <f>IF(J8="Afgerond",0,MAX(0,G8-TODAY()))</f>
        <v/>
      </c>
      <c r="N8" s="7" t="inlineStr">
        <is>
          <t>Logistiek en locatiebeheer</t>
        </is>
      </c>
      <c r="O8" s="7" t="inlineStr">
        <is>
          <t>Hoog</t>
        </is>
      </c>
      <c r="P8" s="7" t="inlineStr">
        <is>
          <t>Testrun nog niet uitgevoerd</t>
        </is>
      </c>
    </row>
    <row r="9">
      <c r="A9" s="3" t="inlineStr">
        <is>
          <t>Uitvoering</t>
        </is>
      </c>
      <c r="B9" s="3" t="inlineStr">
        <is>
          <t>Registratie en ontvangst</t>
        </is>
      </c>
      <c r="C9" s="3" t="inlineStr">
        <is>
          <t>Registratiebalie en ontvangst gasten inrichten</t>
        </is>
      </c>
      <c r="D9" s="3" t="inlineStr">
        <is>
          <t>Julia Peters</t>
        </is>
      </c>
      <c r="E9" s="3" t="inlineStr">
        <is>
          <t>Tilburg</t>
        </is>
      </c>
      <c r="F9" s="27" t="n">
        <v>46193</v>
      </c>
      <c r="G9" s="27" t="n">
        <v>46198</v>
      </c>
      <c r="H9" s="5">
        <f>G9-F9+1</f>
        <v/>
      </c>
      <c r="I9" s="3" t="inlineStr">
        <is>
          <t>Hoog</t>
        </is>
      </c>
      <c r="J9" s="3">
        <f>IF(K9=1,"Afgerond",IF(K9&gt;0,"Bezig","Niet gestart"))</f>
        <v/>
      </c>
      <c r="K9" s="6" t="n">
        <v>0</v>
      </c>
      <c r="L9" s="3">
        <f>IF(AND(J9&lt;&gt;"Afgerond",G9&lt;TODAY()),"Te laat","Op tijd")</f>
        <v/>
      </c>
      <c r="M9" s="5">
        <f>IF(J9="Afgerond",0,MAX(0,G9-TODAY()))</f>
        <v/>
      </c>
      <c r="N9" s="7" t="inlineStr">
        <is>
          <t>Communicatie en uitnodigingen</t>
        </is>
      </c>
      <c r="O9" s="7" t="inlineStr">
        <is>
          <t>Middel</t>
        </is>
      </c>
      <c r="P9" s="7" t="inlineStr">
        <is>
          <t>Nog te starten, loopt achter</t>
        </is>
      </c>
    </row>
    <row r="10">
      <c r="A10" s="8" t="inlineStr">
        <is>
          <t>Uitvoering</t>
        </is>
      </c>
      <c r="B10" s="8" t="inlineStr">
        <is>
          <t>Draaiboek finale check</t>
        </is>
      </c>
      <c r="C10" s="8" t="inlineStr">
        <is>
          <t>Volledige eindcontrole draaiboek en planning</t>
        </is>
      </c>
      <c r="D10" s="8" t="inlineStr">
        <is>
          <t>Thijs de Boer</t>
        </is>
      </c>
      <c r="E10" s="8" t="inlineStr">
        <is>
          <t>Nijmegen</t>
        </is>
      </c>
      <c r="F10" s="28" t="n">
        <v>46201</v>
      </c>
      <c r="G10" s="28" t="n">
        <v>46205</v>
      </c>
      <c r="H10" s="10">
        <f>G10-F10+1</f>
        <v/>
      </c>
      <c r="I10" s="8" t="inlineStr">
        <is>
          <t>Hoog</t>
        </is>
      </c>
      <c r="J10" s="8">
        <f>IF(K10=1,"Afgerond",IF(K10&gt;0,"Bezig","Niet gestart"))</f>
        <v/>
      </c>
      <c r="K10" s="6" t="n">
        <v>0.7</v>
      </c>
      <c r="L10" s="8">
        <f>IF(AND(J10&lt;&gt;"Afgerond",G10&lt;TODAY()),"Te laat","Op tijd")</f>
        <v/>
      </c>
      <c r="M10" s="10">
        <f>IF(J10="Afgerond",0,MAX(0,G10-TODAY()))</f>
        <v/>
      </c>
      <c r="N10" s="7" t="inlineStr">
        <is>
          <t>Registratie en ontvangst</t>
        </is>
      </c>
      <c r="O10" s="7" t="inlineStr">
        <is>
          <t>Middel</t>
        </is>
      </c>
      <c r="P10" s="7" t="inlineStr">
        <is>
          <t>Laatste controle in uitvoering</t>
        </is>
      </c>
    </row>
    <row r="11">
      <c r="A11" s="3" t="inlineStr">
        <is>
          <t>Evaluatie</t>
        </is>
      </c>
      <c r="B11" s="3" t="inlineStr">
        <is>
          <t>Evaluatie en nazorg</t>
        </is>
      </c>
      <c r="C11" s="3" t="inlineStr">
        <is>
          <t>Evaluatie met team en nazorg richting gasten</t>
        </is>
      </c>
      <c r="D11" s="3" t="inlineStr">
        <is>
          <t>Lieke Smit</t>
        </is>
      </c>
      <c r="E11" s="3" t="inlineStr">
        <is>
          <t>Breda</t>
        </is>
      </c>
      <c r="F11" s="27" t="n">
        <v>46208</v>
      </c>
      <c r="G11" s="27" t="n">
        <v>46223</v>
      </c>
      <c r="H11" s="5">
        <f>G11-F11+1</f>
        <v/>
      </c>
      <c r="I11" s="3" t="inlineStr">
        <is>
          <t>Middel</t>
        </is>
      </c>
      <c r="J11" s="3">
        <f>IF(K11=1,"Afgerond",IF(K11&gt;0,"Bezig","Niet gestart"))</f>
        <v/>
      </c>
      <c r="K11" s="6" t="n">
        <v>0</v>
      </c>
      <c r="L11" s="3">
        <f>IF(AND(J11&lt;&gt;"Afgerond",G11&lt;TODAY()),"Te laat","Op tijd")</f>
        <v/>
      </c>
      <c r="M11" s="5">
        <f>IF(J11="Afgerond",0,MAX(0,G11-TODAY()))</f>
        <v/>
      </c>
      <c r="N11" s="7" t="inlineStr">
        <is>
          <t>Draaiboek finale check</t>
        </is>
      </c>
      <c r="O11" s="7" t="inlineStr">
        <is>
          <t>Laag</t>
        </is>
      </c>
      <c r="P11" s="7" t="inlineStr">
        <is>
          <t>Nog te plannen</t>
        </is>
      </c>
    </row>
    <row r="12">
      <c r="A12" s="8" t="inlineStr">
        <is>
          <t>Risicobeheer</t>
        </is>
      </c>
      <c r="B12" s="8" t="inlineStr">
        <is>
          <t>Back-up en risico-opvolging</t>
        </is>
      </c>
      <c r="C12" s="8" t="inlineStr">
        <is>
          <t>Back-up plannen en risico's continu monitoren</t>
        </is>
      </c>
      <c r="D12" s="8" t="inlineStr">
        <is>
          <t>Ruben Groen</t>
        </is>
      </c>
      <c r="E12" s="8" t="inlineStr">
        <is>
          <t>Haarlem</t>
        </is>
      </c>
      <c r="F12" s="28" t="n">
        <v>46082</v>
      </c>
      <c r="G12" s="28" t="n">
        <v>46295</v>
      </c>
      <c r="H12" s="10">
        <f>G12-F12+1</f>
        <v/>
      </c>
      <c r="I12" s="8" t="inlineStr">
        <is>
          <t>Middel</t>
        </is>
      </c>
      <c r="J12" s="8">
        <f>IF(K12=1,"Afgerond",IF(K12&gt;0,"Bezig","Niet gestart"))</f>
        <v/>
      </c>
      <c r="K12" s="6" t="n">
        <v>0.2</v>
      </c>
      <c r="L12" s="8">
        <f>IF(AND(J12&lt;&gt;"Afgerond",G12&lt;TODAY()),"Te laat","Op tijd")</f>
        <v/>
      </c>
      <c r="M12" s="10">
        <f>IF(J12="Afgerond",0,MAX(0,G12-TODAY()))</f>
        <v/>
      </c>
      <c r="N12" s="7" t="inlineStr">
        <is>
          <t>-</t>
        </is>
      </c>
      <c r="O12" s="7" t="inlineStr">
        <is>
          <t>Hoog</t>
        </is>
      </c>
      <c r="P12" s="7" t="inlineStr">
        <is>
          <t>Doorlopend proces gedurende project</t>
        </is>
      </c>
    </row>
  </sheetData>
  <autoFilter ref="A2:P12"/>
  <mergeCells count="1">
    <mergeCell ref="A1:P1"/>
  </mergeCells>
  <conditionalFormatting sqref="J3:J12">
    <cfRule type="expression" priority="1" dxfId="0" stopIfTrue="1">
      <formula>$J3="Afgerond"</formula>
    </cfRule>
    <cfRule type="expression" priority="2" dxfId="1" stopIfTrue="1">
      <formula>$J3="Bezig"</formula>
    </cfRule>
  </conditionalFormatting>
  <conditionalFormatting sqref="L3:L12">
    <cfRule type="expression" priority="3" dxfId="2" stopIfTrue="1">
      <formula>$L3="Te laat"</formula>
    </cfRule>
    <cfRule type="expression" priority="4" dxfId="3" stopIfTrue="1">
      <formula>$L3="Op tijd"</formula>
    </cfRule>
  </conditionalFormatting>
  <dataValidations count="2">
    <dataValidation sqref="K3:K12" showErrorMessage="1" showInputMessage="1" allowBlank="1" errorTitle="Ongeldige waarde" error="Voer een percentage in tussen 0 en 1 (bijv. 0,5 voor 50%)" type="decimal" operator="between">
      <formula1>0</formula1>
      <formula2>1</formula2>
    </dataValidation>
    <dataValidation sqref="I3:I12" showErrorMessage="1" showInputMessage="1" allowBlank="1" type="list">
      <formula1>"Hoog,Middel,Laag"</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19"/>
  <sheetViews>
    <sheetView showGridLines="0" workbookViewId="0">
      <selection activeCell="A1" sqref="A1"/>
    </sheetView>
  </sheetViews>
  <sheetFormatPr baseColWidth="8" defaultRowHeight="15"/>
  <cols>
    <col width="16" customWidth="1" min="1" max="1"/>
    <col width="13" customWidth="1" min="2" max="2"/>
    <col width="15" customWidth="1" min="3" max="3"/>
    <col width="12" customWidth="1" min="4" max="4"/>
    <col width="18" customWidth="1" min="5" max="5"/>
    <col width="13" customWidth="1" min="6" max="6"/>
    <col width="18" customWidth="1" min="7" max="7"/>
  </cols>
  <sheetData>
    <row r="1" ht="26" customHeight="1">
      <c r="A1" s="11" t="inlineStr">
        <is>
          <t>Planningsoverzicht - Voortgang per fase</t>
        </is>
      </c>
    </row>
    <row r="2">
      <c r="A2" s="2" t="inlineStr">
        <is>
          <t>Fase</t>
        </is>
      </c>
      <c r="B2" s="2" t="inlineStr">
        <is>
          <t>Aantal taken</t>
        </is>
      </c>
      <c r="C2" s="2" t="inlineStr">
        <is>
          <t>Aantal afgerond</t>
        </is>
      </c>
      <c r="D2" s="2" t="inlineStr">
        <is>
          <t>Aantal open</t>
        </is>
      </c>
      <c r="E2" s="2" t="inlineStr">
        <is>
          <t>Gemiddelde gereedheid</t>
        </is>
      </c>
      <c r="F2" s="2" t="inlineStr">
        <is>
          <t>Aantal te laat</t>
        </is>
      </c>
      <c r="G2" s="2" t="inlineStr">
        <is>
          <t>Totaal geplande dagen</t>
        </is>
      </c>
    </row>
    <row r="3">
      <c r="A3" s="12" t="inlineStr">
        <is>
          <t>Voorbereiding</t>
        </is>
      </c>
      <c r="B3" s="5">
        <f>COUNTIF(Draaiboek!A:A,A3)</f>
        <v/>
      </c>
      <c r="C3" s="5">
        <f>COUNTIFS(Draaiboek!A:A,A3,Draaiboek!J:J,"Afgerond")</f>
        <v/>
      </c>
      <c r="D3" s="5">
        <f>COUNTIFS(Draaiboek!A:A,A3,Draaiboek!J:J,"&lt;&gt;Afgerond")</f>
        <v/>
      </c>
      <c r="E3" s="13">
        <f>IFERROR(AVERAGEIF(Draaiboek!A:A,A3,Draaiboek!K:K),0)</f>
        <v/>
      </c>
      <c r="F3" s="5">
        <f>COUNTIFS(Draaiboek!A:A,A3,Draaiboek!L:L,"Te laat")</f>
        <v/>
      </c>
      <c r="G3" s="5">
        <f>SUMIF(Draaiboek!A:A,A3,Draaiboek!H:H)</f>
        <v/>
      </c>
    </row>
    <row r="4">
      <c r="A4" s="12" t="inlineStr">
        <is>
          <t>Communicatie</t>
        </is>
      </c>
      <c r="B4" s="10">
        <f>COUNTIF(Draaiboek!A:A,A4)</f>
        <v/>
      </c>
      <c r="C4" s="10">
        <f>COUNTIFS(Draaiboek!A:A,A4,Draaiboek!J:J,"Afgerond")</f>
        <v/>
      </c>
      <c r="D4" s="10">
        <f>COUNTIFS(Draaiboek!A:A,A4,Draaiboek!J:J,"&lt;&gt;Afgerond")</f>
        <v/>
      </c>
      <c r="E4" s="14">
        <f>IFERROR(AVERAGEIF(Draaiboek!A:A,A4,Draaiboek!K:K),0)</f>
        <v/>
      </c>
      <c r="F4" s="10">
        <f>COUNTIFS(Draaiboek!A:A,A4,Draaiboek!L:L,"Te laat")</f>
        <v/>
      </c>
      <c r="G4" s="10">
        <f>SUMIF(Draaiboek!A:A,A4,Draaiboek!H:H)</f>
        <v/>
      </c>
    </row>
    <row r="5">
      <c r="A5" s="12" t="inlineStr">
        <is>
          <t>Logistiek</t>
        </is>
      </c>
      <c r="B5" s="5">
        <f>COUNTIF(Draaiboek!A:A,A5)</f>
        <v/>
      </c>
      <c r="C5" s="5">
        <f>COUNTIFS(Draaiboek!A:A,A5,Draaiboek!J:J,"Afgerond")</f>
        <v/>
      </c>
      <c r="D5" s="5">
        <f>COUNTIFS(Draaiboek!A:A,A5,Draaiboek!J:J,"&lt;&gt;Afgerond")</f>
        <v/>
      </c>
      <c r="E5" s="13">
        <f>IFERROR(AVERAGEIF(Draaiboek!A:A,A5,Draaiboek!K:K),0)</f>
        <v/>
      </c>
      <c r="F5" s="5">
        <f>COUNTIFS(Draaiboek!A:A,A5,Draaiboek!L:L,"Te laat")</f>
        <v/>
      </c>
      <c r="G5" s="5">
        <f>SUMIF(Draaiboek!A:A,A5,Draaiboek!H:H)</f>
        <v/>
      </c>
    </row>
    <row r="6">
      <c r="A6" s="12" t="inlineStr">
        <is>
          <t>Budget</t>
        </is>
      </c>
      <c r="B6" s="10">
        <f>COUNTIF(Draaiboek!A:A,A6)</f>
        <v/>
      </c>
      <c r="C6" s="10">
        <f>COUNTIFS(Draaiboek!A:A,A6,Draaiboek!J:J,"Afgerond")</f>
        <v/>
      </c>
      <c r="D6" s="10">
        <f>COUNTIFS(Draaiboek!A:A,A6,Draaiboek!J:J,"&lt;&gt;Afgerond")</f>
        <v/>
      </c>
      <c r="E6" s="14">
        <f>IFERROR(AVERAGEIF(Draaiboek!A:A,A6,Draaiboek!K:K),0)</f>
        <v/>
      </c>
      <c r="F6" s="10">
        <f>COUNTIFS(Draaiboek!A:A,A6,Draaiboek!L:L,"Te laat")</f>
        <v/>
      </c>
      <c r="G6" s="10">
        <f>SUMIF(Draaiboek!A:A,A6,Draaiboek!H:H)</f>
        <v/>
      </c>
    </row>
    <row r="7">
      <c r="A7" s="12" t="inlineStr">
        <is>
          <t>Techniek</t>
        </is>
      </c>
      <c r="B7" s="5">
        <f>COUNTIF(Draaiboek!A:A,A7)</f>
        <v/>
      </c>
      <c r="C7" s="5">
        <f>COUNTIFS(Draaiboek!A:A,A7,Draaiboek!J:J,"Afgerond")</f>
        <v/>
      </c>
      <c r="D7" s="5">
        <f>COUNTIFS(Draaiboek!A:A,A7,Draaiboek!J:J,"&lt;&gt;Afgerond")</f>
        <v/>
      </c>
      <c r="E7" s="13">
        <f>IFERROR(AVERAGEIF(Draaiboek!A:A,A7,Draaiboek!K:K),0)</f>
        <v/>
      </c>
      <c r="F7" s="5">
        <f>COUNTIFS(Draaiboek!A:A,A7,Draaiboek!L:L,"Te laat")</f>
        <v/>
      </c>
      <c r="G7" s="5">
        <f>SUMIF(Draaiboek!A:A,A7,Draaiboek!H:H)</f>
        <v/>
      </c>
    </row>
    <row r="8">
      <c r="A8" s="12" t="inlineStr">
        <is>
          <t>Uitvoering</t>
        </is>
      </c>
      <c r="B8" s="10">
        <f>COUNTIF(Draaiboek!A:A,A8)</f>
        <v/>
      </c>
      <c r="C8" s="10">
        <f>COUNTIFS(Draaiboek!A:A,A8,Draaiboek!J:J,"Afgerond")</f>
        <v/>
      </c>
      <c r="D8" s="10">
        <f>COUNTIFS(Draaiboek!A:A,A8,Draaiboek!J:J,"&lt;&gt;Afgerond")</f>
        <v/>
      </c>
      <c r="E8" s="14">
        <f>IFERROR(AVERAGEIF(Draaiboek!A:A,A8,Draaiboek!K:K),0)</f>
        <v/>
      </c>
      <c r="F8" s="10">
        <f>COUNTIFS(Draaiboek!A:A,A8,Draaiboek!L:L,"Te laat")</f>
        <v/>
      </c>
      <c r="G8" s="10">
        <f>SUMIF(Draaiboek!A:A,A8,Draaiboek!H:H)</f>
        <v/>
      </c>
    </row>
    <row r="9">
      <c r="A9" s="12" t="inlineStr">
        <is>
          <t>Evaluatie</t>
        </is>
      </c>
      <c r="B9" s="5">
        <f>COUNTIF(Draaiboek!A:A,A9)</f>
        <v/>
      </c>
      <c r="C9" s="5">
        <f>COUNTIFS(Draaiboek!A:A,A9,Draaiboek!J:J,"Afgerond")</f>
        <v/>
      </c>
      <c r="D9" s="5">
        <f>COUNTIFS(Draaiboek!A:A,A9,Draaiboek!J:J,"&lt;&gt;Afgerond")</f>
        <v/>
      </c>
      <c r="E9" s="13">
        <f>IFERROR(AVERAGEIF(Draaiboek!A:A,A9,Draaiboek!K:K),0)</f>
        <v/>
      </c>
      <c r="F9" s="5">
        <f>COUNTIFS(Draaiboek!A:A,A9,Draaiboek!L:L,"Te laat")</f>
        <v/>
      </c>
      <c r="G9" s="5">
        <f>SUMIF(Draaiboek!A:A,A9,Draaiboek!H:H)</f>
        <v/>
      </c>
    </row>
    <row r="10">
      <c r="A10" s="12" t="inlineStr">
        <is>
          <t>Risicobeheer</t>
        </is>
      </c>
      <c r="B10" s="10">
        <f>COUNTIF(Draaiboek!A:A,A10)</f>
        <v/>
      </c>
      <c r="C10" s="10">
        <f>COUNTIFS(Draaiboek!A:A,A10,Draaiboek!J:J,"Afgerond")</f>
        <v/>
      </c>
      <c r="D10" s="10">
        <f>COUNTIFS(Draaiboek!A:A,A10,Draaiboek!J:J,"&lt;&gt;Afgerond")</f>
        <v/>
      </c>
      <c r="E10" s="14">
        <f>IFERROR(AVERAGEIF(Draaiboek!A:A,A10,Draaiboek!K:K),0)</f>
        <v/>
      </c>
      <c r="F10" s="10">
        <f>COUNTIFS(Draaiboek!A:A,A10,Draaiboek!L:L,"Te laat")</f>
        <v/>
      </c>
      <c r="G10" s="10">
        <f>SUMIF(Draaiboek!A:A,A10,Draaiboek!H:H)</f>
        <v/>
      </c>
    </row>
    <row r="11"/>
    <row r="12">
      <c r="A12" s="15" t="inlineStr">
        <is>
          <t>TOTAAL</t>
        </is>
      </c>
      <c r="B12" s="15">
        <f>SUM(B3:B10)</f>
        <v/>
      </c>
      <c r="C12" s="15">
        <f>SUM(C3:C10)</f>
        <v/>
      </c>
      <c r="D12" s="15">
        <f>SUM(D3:D10)</f>
        <v/>
      </c>
      <c r="E12" s="16">
        <f>IFERROR(AVERAGE(E3:E10),0)</f>
        <v/>
      </c>
      <c r="F12" s="15">
        <f>SUM(F3:F10)</f>
        <v/>
      </c>
      <c r="G12" s="15">
        <f>SUM(G3:G10)</f>
        <v/>
      </c>
    </row>
    <row r="13"/>
    <row r="14"/>
    <row r="15">
      <c r="A15" s="17" t="inlineStr">
        <is>
          <t>Statusverdeling (alle taken)</t>
        </is>
      </c>
    </row>
    <row r="16">
      <c r="A16" s="18" t="inlineStr">
        <is>
          <t>Status</t>
        </is>
      </c>
      <c r="B16" s="18" t="inlineStr">
        <is>
          <t>Aantal</t>
        </is>
      </c>
    </row>
    <row r="17">
      <c r="A17" s="19" t="inlineStr">
        <is>
          <t>Afgerond</t>
        </is>
      </c>
      <c r="B17" s="5">
        <f>COUNTIF(Draaiboek!J:J,"Afgerond")</f>
        <v/>
      </c>
    </row>
    <row r="18">
      <c r="A18" s="19" t="inlineStr">
        <is>
          <t>Bezig</t>
        </is>
      </c>
      <c r="B18" s="5">
        <f>COUNTIF(Draaiboek!J:J,"Bezig")</f>
        <v/>
      </c>
    </row>
    <row r="19">
      <c r="A19" s="19" t="inlineStr">
        <is>
          <t>Niet gestart</t>
        </is>
      </c>
      <c r="B19" s="5">
        <f>COUNTIF(Draaiboek!J:J,"Niet gestart")</f>
        <v/>
      </c>
    </row>
  </sheetData>
  <mergeCells count="1">
    <mergeCell ref="A1:G1"/>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M11"/>
  <sheetViews>
    <sheetView showGridLines="0" workbookViewId="0">
      <pane ySplit="2" topLeftCell="A3" activePane="bottomLeft" state="frozen"/>
      <selection pane="bottomLeft" activeCell="A1" sqref="A1"/>
    </sheetView>
  </sheetViews>
  <sheetFormatPr baseColWidth="8" defaultRowHeight="15"/>
  <cols>
    <col width="11" customWidth="1" min="1" max="1"/>
    <col width="16" customWidth="1" min="2" max="2"/>
    <col width="34" customWidth="1" min="3" max="3"/>
    <col width="11" customWidth="1" min="4" max="4"/>
    <col width="11" customWidth="1" min="5" max="5"/>
    <col width="12" customWidth="1" min="6" max="6"/>
    <col width="11" customWidth="1" min="7" max="7"/>
    <col width="32" customWidth="1" min="8" max="8"/>
    <col width="18" customWidth="1" min="9" max="9"/>
    <col width="13" customWidth="1" min="10" max="10"/>
    <col width="13" customWidth="1" min="11" max="11"/>
    <col width="15" customWidth="1" min="12" max="12"/>
    <col width="30" customWidth="1" min="13" max="13"/>
  </cols>
  <sheetData>
    <row r="1" ht="26" customHeight="1">
      <c r="A1" s="11" t="inlineStr">
        <is>
          <t>Risico's en Acties</t>
        </is>
      </c>
    </row>
    <row r="2">
      <c r="A2" s="2" t="inlineStr">
        <is>
          <t>Risico-ID</t>
        </is>
      </c>
      <c r="B2" s="2" t="inlineStr">
        <is>
          <t>Fase</t>
        </is>
      </c>
      <c r="C2" s="2" t="inlineStr">
        <is>
          <t>Risico</t>
        </is>
      </c>
      <c r="D2" s="2" t="inlineStr">
        <is>
          <t>Kans (1-5)</t>
        </is>
      </c>
      <c r="E2" s="2" t="inlineStr">
        <is>
          <t>Impact (1-5)</t>
        </is>
      </c>
      <c r="F2" s="2" t="inlineStr">
        <is>
          <t>Risicoscore</t>
        </is>
      </c>
      <c r="G2" s="2" t="inlineStr">
        <is>
          <t>Prioriteit</t>
        </is>
      </c>
      <c r="H2" s="2" t="inlineStr">
        <is>
          <t>Maatregel</t>
        </is>
      </c>
      <c r="I2" s="2" t="inlineStr">
        <is>
          <t>Eigenaar</t>
        </is>
      </c>
      <c r="J2" s="2" t="inlineStr">
        <is>
          <t>Deadline</t>
        </is>
      </c>
      <c r="K2" s="2" t="inlineStr">
        <is>
          <t>Status actie</t>
        </is>
      </c>
      <c r="L2" s="2" t="inlineStr">
        <is>
          <t>Controle deadline</t>
        </is>
      </c>
      <c r="M2" s="2" t="inlineStr">
        <is>
          <t>Opmerking</t>
        </is>
      </c>
    </row>
    <row r="3">
      <c r="A3" s="3" t="inlineStr">
        <is>
          <t>R001</t>
        </is>
      </c>
      <c r="B3" s="3" t="inlineStr">
        <is>
          <t>Logistiek</t>
        </is>
      </c>
      <c r="C3" s="3" t="inlineStr">
        <is>
          <t>Late levering materialen door leverancier</t>
        </is>
      </c>
      <c r="D3" s="12" t="n">
        <v>4</v>
      </c>
      <c r="E3" s="12" t="n">
        <v>5</v>
      </c>
      <c r="F3" s="5">
        <f>D3*E3</f>
        <v/>
      </c>
      <c r="G3" s="5">
        <f>IF(F3&gt;=16,"Hoog",IF(F3&gt;=9,"Middel","Laag"))</f>
        <v/>
      </c>
      <c r="H3" s="3" t="inlineStr">
        <is>
          <t>Alternatieve leverancier achter de hand houden</t>
        </is>
      </c>
      <c r="I3" s="3" t="inlineStr">
        <is>
          <t>Lars Meijer</t>
        </is>
      </c>
      <c r="J3" s="27" t="n">
        <v>46157</v>
      </c>
      <c r="K3" s="7" t="inlineStr">
        <is>
          <t>Open</t>
        </is>
      </c>
      <c r="L3" s="5">
        <f>IF(AND(K3&lt;&gt;"Afgerond",J3&lt;TODAY()),"Actie verlopen","OK")</f>
        <v/>
      </c>
      <c r="M3" s="3" t="inlineStr">
        <is>
          <t>Impact groot bij vertraging</t>
        </is>
      </c>
    </row>
    <row r="4">
      <c r="A4" s="8" t="inlineStr">
        <is>
          <t>R002</t>
        </is>
      </c>
      <c r="B4" s="8" t="inlineStr">
        <is>
          <t>Techniek</t>
        </is>
      </c>
      <c r="C4" s="8" t="inlineStr">
        <is>
          <t>AV-apparatuur werkt niet tijdens event</t>
        </is>
      </c>
      <c r="D4" s="12" t="n">
        <v>3</v>
      </c>
      <c r="E4" s="12" t="n">
        <v>5</v>
      </c>
      <c r="F4" s="10">
        <f>D4*E4</f>
        <v/>
      </c>
      <c r="G4" s="10">
        <f>IF(F4&gt;=16,"Hoog",IF(F4&gt;=9,"Middel","Laag"))</f>
        <v/>
      </c>
      <c r="H4" s="8" t="inlineStr">
        <is>
          <t>Testrun een week vooraf inplannen</t>
        </is>
      </c>
      <c r="I4" s="8" t="inlineStr">
        <is>
          <t>Bram Visser</t>
        </is>
      </c>
      <c r="J4" s="28" t="n">
        <v>46183</v>
      </c>
      <c r="K4" s="7" t="inlineStr">
        <is>
          <t>Open</t>
        </is>
      </c>
      <c r="L4" s="10">
        <f>IF(AND(K4&lt;&gt;"Afgerond",J4&lt;TODAY()),"Actie verlopen","OK")</f>
        <v/>
      </c>
      <c r="M4" s="8" t="inlineStr">
        <is>
          <t>Testrun nog niet uitgevoerd</t>
        </is>
      </c>
    </row>
    <row r="5">
      <c r="A5" s="3" t="inlineStr">
        <is>
          <t>R003</t>
        </is>
      </c>
      <c r="B5" s="3" t="inlineStr">
        <is>
          <t>Communicatie</t>
        </is>
      </c>
      <c r="C5" s="3" t="inlineStr">
        <is>
          <t>Uitnodigingen bereiken doelgroep niet op tijd</t>
        </is>
      </c>
      <c r="D5" s="12" t="n">
        <v>2</v>
      </c>
      <c r="E5" s="12" t="n">
        <v>4</v>
      </c>
      <c r="F5" s="5">
        <f>D5*E5</f>
        <v/>
      </c>
      <c r="G5" s="5">
        <f>IF(F5&gt;=16,"Hoog",IF(F5&gt;=9,"Middel","Laag"))</f>
        <v/>
      </c>
      <c r="H5" s="3" t="inlineStr">
        <is>
          <t>Reminder-mail en herhaalde communicatie</t>
        </is>
      </c>
      <c r="I5" s="3" t="inlineStr">
        <is>
          <t>Emma Bakker</t>
        </is>
      </c>
      <c r="J5" s="27" t="n">
        <v>46117</v>
      </c>
      <c r="K5" s="7" t="inlineStr">
        <is>
          <t>Afgerond</t>
        </is>
      </c>
      <c r="L5" s="5">
        <f>IF(AND(K5&lt;&gt;"Afgerond",J5&lt;TODAY()),"Actie verlopen","OK")</f>
        <v/>
      </c>
      <c r="M5" s="3" t="inlineStr">
        <is>
          <t>Reminder verstuurd</t>
        </is>
      </c>
    </row>
    <row r="6">
      <c r="A6" s="8" t="inlineStr">
        <is>
          <t>R004</t>
        </is>
      </c>
      <c r="B6" s="8" t="inlineStr">
        <is>
          <t>Budget</t>
        </is>
      </c>
      <c r="C6" s="8" t="inlineStr">
        <is>
          <t>Budgetoverschrijding door meerwerk</t>
        </is>
      </c>
      <c r="D6" s="12" t="n">
        <v>3</v>
      </c>
      <c r="E6" s="12" t="n">
        <v>4</v>
      </c>
      <c r="F6" s="10">
        <f>D6*E6</f>
        <v/>
      </c>
      <c r="G6" s="10">
        <f>IF(F6&gt;=16,"Hoog",IF(F6&gt;=9,"Middel","Laag"))</f>
        <v/>
      </c>
      <c r="H6" s="8" t="inlineStr">
        <is>
          <t>Wekelijkse budgetcontrole invoeren</t>
        </is>
      </c>
      <c r="I6" s="8" t="inlineStr">
        <is>
          <t>Sophie van Dijk</t>
        </is>
      </c>
      <c r="J6" s="28" t="n">
        <v>46137</v>
      </c>
      <c r="K6" s="7" t="inlineStr">
        <is>
          <t>Afgerond</t>
        </is>
      </c>
      <c r="L6" s="10">
        <f>IF(AND(K6&lt;&gt;"Afgerond",J6&lt;TODAY()),"Actie verlopen","OK")</f>
        <v/>
      </c>
      <c r="M6" s="8" t="inlineStr">
        <is>
          <t>Binnen budget gebleven</t>
        </is>
      </c>
    </row>
    <row r="7">
      <c r="A7" s="3" t="inlineStr">
        <is>
          <t>R005</t>
        </is>
      </c>
      <c r="B7" s="3" t="inlineStr">
        <is>
          <t>Uitvoering</t>
        </is>
      </c>
      <c r="C7" s="3" t="inlineStr">
        <is>
          <t>Te weinig personeel bij registratiebalie</t>
        </is>
      </c>
      <c r="D7" s="12" t="n">
        <v>3</v>
      </c>
      <c r="E7" s="12" t="n">
        <v>3</v>
      </c>
      <c r="F7" s="5">
        <f>D7*E7</f>
        <v/>
      </c>
      <c r="G7" s="5">
        <f>IF(F7&gt;=16,"Hoog",IF(F7&gt;=9,"Middel","Laag"))</f>
        <v/>
      </c>
      <c r="H7" s="3" t="inlineStr">
        <is>
          <t>Extra vrijwilligers werven</t>
        </is>
      </c>
      <c r="I7" s="3" t="inlineStr">
        <is>
          <t>Julia Peters</t>
        </is>
      </c>
      <c r="J7" s="27" t="n">
        <v>46191</v>
      </c>
      <c r="K7" s="7" t="inlineStr">
        <is>
          <t>Open</t>
        </is>
      </c>
      <c r="L7" s="5">
        <f>IF(AND(K7&lt;&gt;"Afgerond",J7&lt;TODAY()),"Actie verlopen","OK")</f>
        <v/>
      </c>
      <c r="M7" s="3" t="inlineStr">
        <is>
          <t>Werving loopt</t>
        </is>
      </c>
    </row>
    <row r="8">
      <c r="A8" s="8" t="inlineStr">
        <is>
          <t>R006</t>
        </is>
      </c>
      <c r="B8" s="8" t="inlineStr">
        <is>
          <t>Voorbereiding</t>
        </is>
      </c>
      <c r="C8" s="8" t="inlineStr">
        <is>
          <t>Kernteam onvoldoende beschikbaar</t>
        </is>
      </c>
      <c r="D8" s="12" t="n">
        <v>2</v>
      </c>
      <c r="E8" s="12" t="n">
        <v>3</v>
      </c>
      <c r="F8" s="10">
        <f>D8*E8</f>
        <v/>
      </c>
      <c r="G8" s="10">
        <f>IF(F8&gt;=16,"Hoog",IF(F8&gt;=9,"Middel","Laag"))</f>
        <v/>
      </c>
      <c r="H8" s="8" t="inlineStr">
        <is>
          <t>Vroegtijdig agenda's blokkeren</t>
        </is>
      </c>
      <c r="I8" s="8" t="inlineStr">
        <is>
          <t>Sanne de Vries</t>
        </is>
      </c>
      <c r="J8" s="28" t="n">
        <v>46082</v>
      </c>
      <c r="K8" s="7" t="inlineStr">
        <is>
          <t>Afgerond</t>
        </is>
      </c>
      <c r="L8" s="10">
        <f>IF(AND(K8&lt;&gt;"Afgerond",J8&lt;TODAY()),"Actie verlopen","OK")</f>
        <v/>
      </c>
      <c r="M8" s="8" t="inlineStr">
        <is>
          <t>Agenda's geblokkeerd</t>
        </is>
      </c>
    </row>
    <row r="9">
      <c r="A9" s="3" t="inlineStr">
        <is>
          <t>R007</t>
        </is>
      </c>
      <c r="B9" s="3" t="inlineStr">
        <is>
          <t>Risicobeheer</t>
        </is>
      </c>
      <c r="C9" s="3" t="inlineStr">
        <is>
          <t>Geen back-upplan bij calamiteiten</t>
        </is>
      </c>
      <c r="D9" s="12" t="n">
        <v>2</v>
      </c>
      <c r="E9" s="12" t="n">
        <v>5</v>
      </c>
      <c r="F9" s="5">
        <f>D9*E9</f>
        <v/>
      </c>
      <c r="G9" s="5">
        <f>IF(F9&gt;=16,"Hoog",IF(F9&gt;=9,"Middel","Laag"))</f>
        <v/>
      </c>
      <c r="H9" s="3" t="inlineStr">
        <is>
          <t>Back-upplan en noodprocedure opstellen</t>
        </is>
      </c>
      <c r="I9" s="3" t="inlineStr">
        <is>
          <t>Ruben Groen</t>
        </is>
      </c>
      <c r="J9" s="27" t="n">
        <v>46174</v>
      </c>
      <c r="K9" s="7" t="inlineStr">
        <is>
          <t>Open</t>
        </is>
      </c>
      <c r="L9" s="5">
        <f>IF(AND(K9&lt;&gt;"Afgerond",J9&lt;TODAY()),"Actie verlopen","OK")</f>
        <v/>
      </c>
      <c r="M9" s="3" t="inlineStr">
        <is>
          <t>Plan in ontwikkeling</t>
        </is>
      </c>
    </row>
    <row r="10">
      <c r="A10" s="8" t="inlineStr">
        <is>
          <t>R008</t>
        </is>
      </c>
      <c r="B10" s="8" t="inlineStr">
        <is>
          <t>Evaluatie</t>
        </is>
      </c>
      <c r="C10" s="8" t="inlineStr">
        <is>
          <t>Onvoldoende feedback van deelnemers</t>
        </is>
      </c>
      <c r="D10" s="12" t="n">
        <v>2</v>
      </c>
      <c r="E10" s="12" t="n">
        <v>2</v>
      </c>
      <c r="F10" s="10">
        <f>D10*E10</f>
        <v/>
      </c>
      <c r="G10" s="10">
        <f>IF(F10&gt;=16,"Hoog",IF(F10&gt;=9,"Middel","Laag"))</f>
        <v/>
      </c>
      <c r="H10" s="8" t="inlineStr">
        <is>
          <t>Digitale evaluatieformulieren inzetten</t>
        </is>
      </c>
      <c r="I10" s="8" t="inlineStr">
        <is>
          <t>Lieke Smit</t>
        </is>
      </c>
      <c r="J10" s="28" t="n">
        <v>46221</v>
      </c>
      <c r="K10" s="7" t="inlineStr">
        <is>
          <t>Open</t>
        </is>
      </c>
      <c r="L10" s="10">
        <f>IF(AND(K10&lt;&gt;"Afgerond",J10&lt;TODAY()),"Actie verlopen","OK")</f>
        <v/>
      </c>
      <c r="M10" s="8" t="inlineStr">
        <is>
          <t>Formulier nog opstellen</t>
        </is>
      </c>
    </row>
    <row r="11">
      <c r="A11" s="3" t="inlineStr">
        <is>
          <t>R009</t>
        </is>
      </c>
      <c r="B11" s="3" t="inlineStr">
        <is>
          <t>Locatie</t>
        </is>
      </c>
      <c r="C11" s="3" t="inlineStr">
        <is>
          <t>Locatie niet tijdig beschikbaar voor opbouw</t>
        </is>
      </c>
      <c r="D11" s="12" t="n">
        <v>3</v>
      </c>
      <c r="E11" s="12" t="n">
        <v>4</v>
      </c>
      <c r="F11" s="5">
        <f>D11*E11</f>
        <v/>
      </c>
      <c r="G11" s="5">
        <f>IF(F11&gt;=16,"Hoog",IF(F11&gt;=9,"Middel","Laag"))</f>
        <v/>
      </c>
      <c r="H11" s="3" t="inlineStr">
        <is>
          <t>Contractuele afspraken vroeg vastleggen</t>
        </is>
      </c>
      <c r="I11" s="3" t="inlineStr">
        <is>
          <t>Lars Meijer</t>
        </is>
      </c>
      <c r="J11" s="27" t="n">
        <v>46162</v>
      </c>
      <c r="K11" s="7" t="inlineStr">
        <is>
          <t>Open</t>
        </is>
      </c>
      <c r="L11" s="5">
        <f>IF(AND(K11&lt;&gt;"Afgerond",J11&lt;TODAY()),"Actie verlopen","OK")</f>
        <v/>
      </c>
      <c r="M11" s="3" t="inlineStr">
        <is>
          <t>Contract in onderhandeling</t>
        </is>
      </c>
    </row>
  </sheetData>
  <autoFilter ref="A2:M11"/>
  <mergeCells count="1">
    <mergeCell ref="A1:K1"/>
  </mergeCells>
  <conditionalFormatting sqref="F3:F11">
    <cfRule type="cellIs" priority="1" operator="greaterThanOrEqual" dxfId="2">
      <formula>16</formula>
    </cfRule>
    <cfRule type="expression" priority="2" dxfId="1">
      <formula>AND(F3&gt;=9,F3&lt;16)</formula>
    </cfRule>
    <cfRule type="expression" priority="3" dxfId="0">
      <formula>F3&lt;9</formula>
    </cfRule>
  </conditionalFormatting>
  <conditionalFormatting sqref="L3:L11">
    <cfRule type="expression" priority="4" dxfId="2">
      <formula>$L3="Actie verlopen"</formula>
    </cfRule>
    <cfRule type="expression" priority="5" dxfId="3">
      <formula>$L3="OK"</formula>
    </cfRule>
  </conditionalFormatting>
  <dataValidations count="2">
    <dataValidation sqref="K3:K11" showErrorMessage="1" showInputMessage="1" allowBlank="1" type="list">
      <formula1>"Open,Bezig,Afgerond"</formula1>
    </dataValidation>
    <dataValidation sqref="D3:E11" showErrorMessage="1" showInputMessage="1" allowBlank="1" type="whole" operator="between">
      <formula1>1</formula1>
      <formula2>5</formula2>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19"/>
  <sheetViews>
    <sheetView showGridLines="0" workbookViewId="0">
      <selection activeCell="A1" sqref="A1"/>
    </sheetView>
  </sheetViews>
  <sheetFormatPr baseColWidth="8" defaultRowHeight="15"/>
  <cols>
    <col width="34" customWidth="1" min="1" max="1"/>
    <col width="90" customWidth="1" min="2" max="2"/>
  </cols>
  <sheetData>
    <row r="1" ht="26" customHeight="1">
      <c r="A1" s="11" t="inlineStr">
        <is>
          <t>Instructies - Gebruik van het Draaiboek</t>
        </is>
      </c>
    </row>
    <row r="2"/>
    <row r="3" ht="40" customHeight="1">
      <c r="A3" s="20" t="inlineStr">
        <is>
          <t>Doel van dit sjabloon</t>
        </is>
      </c>
      <c r="B3" s="21" t="inlineStr">
        <is>
          <t>Dit draaiboek helpt bij het gestructureerd plannen, uitvoeren en opvolgen van een project, event, campagne of interne operatie. Alle taken, deadlines, verantwoordelijken en risico's staan overzichtelijk bij elkaar.</t>
        </is>
      </c>
    </row>
    <row r="4" ht="40" customHeight="1">
      <c r="A4" s="20" t="inlineStr">
        <is>
          <t>Taken toevoegen</t>
        </is>
      </c>
      <c r="B4" s="21" t="inlineStr">
        <is>
          <t>Ga naar het tabblad 'Draaiboek' en voeg een nieuwe rij toe onderaan de tabel. Vul Fase, Activiteit, Omschrijving, Verantwoordelijke, Locatie, Startdatum en Einddatum in. De kolommen Duur, Status, Deadline status en Dagen resterend worden automatisch berekend.</t>
        </is>
      </c>
    </row>
    <row r="5" ht="40" customHeight="1">
      <c r="A5" s="20" t="inlineStr">
        <is>
          <t>Statuswaarden</t>
        </is>
      </c>
      <c r="B5" s="21" t="inlineStr">
        <is>
          <t>De status wordt automatisch bepaald op basis van de kolom '% Gereed': 0% = Niet gestart, tussen 0% en 100% = Bezig, 100% = Afgerond. Vul zelf alleen het percentage in bij kolom K.</t>
        </is>
      </c>
    </row>
    <row r="6" ht="40" customHeight="1">
      <c r="A6" s="20" t="inlineStr">
        <is>
          <t>Percentages invullen</t>
        </is>
      </c>
      <c r="B6" s="21" t="inlineStr">
        <is>
          <t>Vul in kolom '% Gereed' een waarde tussen 0 en 1 in (bijvoorbeeld 0,5 voor 50%). De cel is lichtgeel gemarkeerd als invoerveld en heeft een controle die alleen waarden tussen 0 en 1 toestaat.</t>
        </is>
      </c>
    </row>
    <row r="7" ht="40" customHeight="1">
      <c r="A7" s="20" t="inlineStr">
        <is>
          <t>Filteren en sorteren</t>
        </is>
      </c>
      <c r="B7" s="21" t="inlineStr">
        <is>
          <t>Gebruik de filterknoppen in de headerrij (rij 2) van het tabblad 'Draaiboek' en 'Risico's &amp; Acties' om te filteren op bijvoorbeeld Fase, Verantwoordelijke of Status. Klik op de pijl in de kolomkop en kies een sortering of filter.</t>
        </is>
      </c>
    </row>
    <row r="8" ht="40" customHeight="1">
      <c r="A8" s="20" t="inlineStr">
        <is>
          <t>Deadline bewaking</t>
        </is>
      </c>
      <c r="B8" s="21" t="inlineStr">
        <is>
          <t>De kolom 'Deadline status' toont automatisch 'Te laat' als de einddatum is verstreken en de taak nog niet is afgerond. De kolom 'Dagen resterend' toont hoeveel dagen nog resteren tot de einddatum.</t>
        </is>
      </c>
    </row>
    <row r="9" ht="40" customHeight="1">
      <c r="A9" s="20" t="inlineStr">
        <is>
          <t>Planningsoverzicht</t>
        </is>
      </c>
      <c r="B9" s="21" t="inlineStr">
        <is>
          <t>Het tabblad 'Planningsoverzicht' toont automatisch een samenvatting per fase: aantal taken, aantal afgerond, aantal open, gemiddelde gereedheid, aantal te laat en totaal geplande dagen. Inclusief kolomdiagram en donutdiagram.</t>
        </is>
      </c>
    </row>
    <row r="10" ht="40" customHeight="1">
      <c r="A10" s="20" t="inlineStr">
        <is>
          <t>Risico's &amp; Acties</t>
        </is>
      </c>
      <c r="B10" s="21" t="inlineStr">
        <is>
          <t>Vul per risico de kans (1-5) en impact (1-5) in. De risicoscore en prioriteit (Hoog/Middel/Laag) worden automatisch berekend. Kleuren tonen direct de ernst: rood = hoog, oranje = middel, groen = laag.</t>
        </is>
      </c>
    </row>
    <row r="11" ht="40" customHeight="1">
      <c r="A11" s="20" t="inlineStr">
        <is>
          <t>Legenda kleuren</t>
        </is>
      </c>
      <c r="B11" s="21" t="inlineStr">
        <is>
          <t>Groen = Afgerond / lage prioriteit. Oranje = Bezig / gemiddelde prioriteit. Rood = Te laat of Actie verlopen / hoge prioriteit. Lichtgeel = invoerveld voor handmatige gegevens.</t>
        </is>
      </c>
    </row>
    <row r="12" ht="40" customHeight="1">
      <c r="A12" s="20" t="inlineStr">
        <is>
          <t>Tip</t>
        </is>
      </c>
      <c r="B12" s="21" t="inlineStr">
        <is>
          <t>Werk de percentages en statussen regelmatig bij (bijvoorbeeld wekelijks) zodat het Planningsoverzicht altijd een actueel beeld geeft van de voortgang.</t>
        </is>
      </c>
    </row>
    <row r="13"/>
    <row r="14"/>
    <row r="15">
      <c r="A15" s="17" t="inlineStr">
        <is>
          <t>Kleurlegenda</t>
        </is>
      </c>
    </row>
    <row r="16">
      <c r="A16" s="22" t="inlineStr">
        <is>
          <t>Afgerond / Op tijd / Laag risico</t>
        </is>
      </c>
      <c r="B16" s="23" t="n"/>
    </row>
    <row r="17">
      <c r="A17" s="24" t="inlineStr">
        <is>
          <t>Bezig / Middel risico</t>
        </is>
      </c>
      <c r="B17" s="23" t="n"/>
    </row>
    <row r="18">
      <c r="A18" s="25" t="inlineStr">
        <is>
          <t>Te laat / Actie verlopen / Hoog risico</t>
        </is>
      </c>
      <c r="B18" s="23" t="n"/>
    </row>
    <row r="19">
      <c r="A19" s="26" t="inlineStr">
        <is>
          <t>Invoerveld (handmatig in te vullen)</t>
        </is>
      </c>
      <c r="B19" s="23" t="n"/>
    </row>
  </sheetData>
  <mergeCells count="5">
    <mergeCell ref="A1:B1"/>
    <mergeCell ref="A16:B16"/>
    <mergeCell ref="A17:B17"/>
    <mergeCell ref="A18:B18"/>
    <mergeCell ref="A19:B19"/>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2026-07-02T14:29:05Z</dcterms:created>
  <dcterms:modified xmlns:dcterms="http://purl.org/dc/terms/" xmlns:xsi="http://www.w3.org/2001/XMLSchema-instance" xsi:type="dcterms:W3CDTF">2026-07-02T14:29:05Z</dcterms:modified>
</cp:coreProperties>
</file>