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nlijs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JJJJ"/>
    <numFmt numFmtId="165" formatCode="0,00"/>
    <numFmt numFmtId="166" formatCode="&quot;€&quot; #.##0,00"/>
    <numFmt numFmtId="167" formatCode="DD-MM-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16A34A"/>
        <sz val="10"/>
      </font>
    </dxf>
    <dxf>
      <font>
        <name val="Aptos"/>
        <b val="1"/>
        <color rgb="001F2937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Taken per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'Dashboard'!$A$11:$A$14</f>
            </numRef>
          </cat>
          <val>
            <numRef>
              <f>'Dashboard'!$B$11:$B$14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Aantal taken per verantwoordelijke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'Dashboard'!$A$18:$A$117</f>
            </numRef>
          </cat>
          <val>
            <numRef>
              <f>'Dashboard'!$B$18:$B$117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Verantwoordelijke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Aantal taken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Geschatte versus werkelijke uren per categorie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'Dashboard'!C121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'Dashboard'!$A$122:$A$130</f>
            </numRef>
          </cat>
          <val>
            <numRef>
              <f>'Dashboard'!$C$122:$C$130</f>
            </numRef>
          </val>
        </ser>
        <ser>
          <idx val="1"/>
          <order val="1"/>
          <tx>
            <strRef>
              <f>'Dashboard'!D121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'Dashboard'!$A$122:$A$130</f>
            </numRef>
          </cat>
          <val>
            <numRef>
              <f>'Dashboard'!$D$122:$D$130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Uren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36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26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43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kenTabel" displayName="TakenTabel" ref="A1:T101" headerRowCount="1">
  <autoFilter ref="A1:T101"/>
  <tableColumns count="20">
    <tableColumn id="1" name="Taak-ID"/>
    <tableColumn id="2" name="Taaknaam"/>
    <tableColumn id="3" name="Omschrijving"/>
    <tableColumn id="4" name="Categorie"/>
    <tableColumn id="5" name="Verantwoordelijke"/>
    <tableColumn id="6" name="Prioriteit"/>
    <tableColumn id="7" name="Status"/>
    <tableColumn id="8" name="Startdatum"/>
    <tableColumn id="9" name="Deadline"/>
    <tableColumn id="10" name="Dagen resterend"/>
    <tableColumn id="11" name="% gereed"/>
    <tableColumn id="12" name="Geschatte uren"/>
    <tableColumn id="13" name="Werkelijke uren"/>
    <tableColumn id="14" name="Budget (€)"/>
    <tableColumn id="15" name="Werkelijke kosten (€)"/>
    <tableColumn id="16" name="Afwijking budget (€)"/>
    <tableColumn id="17" name="Deadline-status"/>
    <tableColumn id="18" name="Laatste update"/>
    <tableColumn id="19" name="Opmerking"/>
    <tableColumn id="20" name="Kostencont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42" customWidth="1" min="3" max="3"/>
    <col width="19" customWidth="1" min="4" max="4"/>
    <col width="20" customWidth="1" min="5" max="5"/>
    <col width="14" customWidth="1" min="6" max="6"/>
    <col width="19" customWidth="1" min="7" max="7"/>
    <col width="14" customWidth="1" min="8" max="8"/>
    <col width="14" customWidth="1" min="9" max="9"/>
    <col width="17" customWidth="1" min="10" max="10"/>
    <col width="12" customWidth="1" min="11" max="11"/>
    <col width="18" customWidth="1" min="12" max="12"/>
    <col width="18" customWidth="1" min="13" max="13"/>
    <col width="16" customWidth="1" min="14" max="14"/>
    <col width="22" customWidth="1" min="15" max="15"/>
    <col width="20" customWidth="1" min="16" max="16"/>
    <col width="19" customWidth="1" min="17" max="17"/>
    <col width="16" customWidth="1" min="18" max="18"/>
    <col width="38" customWidth="1" min="19" max="19"/>
    <col hidden="1" width="16" customWidth="1" min="20" max="20"/>
  </cols>
  <sheetData>
    <row r="1" ht="30" customHeight="1">
      <c r="A1" s="1" t="inlineStr">
        <is>
          <t>Taak-ID</t>
        </is>
      </c>
      <c r="B1" s="1" t="inlineStr">
        <is>
          <t>Taaknaam</t>
        </is>
      </c>
      <c r="C1" s="1" t="inlineStr">
        <is>
          <t>Omschrijving</t>
        </is>
      </c>
      <c r="D1" s="1" t="inlineStr">
        <is>
          <t>Categorie</t>
        </is>
      </c>
      <c r="E1" s="1" t="inlineStr">
        <is>
          <t>Verantwoordelijke</t>
        </is>
      </c>
      <c r="F1" s="1" t="inlineStr">
        <is>
          <t>Prioriteit</t>
        </is>
      </c>
      <c r="G1" s="1" t="inlineStr">
        <is>
          <t>Status</t>
        </is>
      </c>
      <c r="H1" s="1" t="inlineStr">
        <is>
          <t>Startdatum</t>
        </is>
      </c>
      <c r="I1" s="1" t="inlineStr">
        <is>
          <t>Deadline</t>
        </is>
      </c>
      <c r="J1" s="1" t="inlineStr">
        <is>
          <t>Dagen resterend</t>
        </is>
      </c>
      <c r="K1" s="1" t="inlineStr">
        <is>
          <t>% gereed</t>
        </is>
      </c>
      <c r="L1" s="1" t="inlineStr">
        <is>
          <t>Geschatte uren</t>
        </is>
      </c>
      <c r="M1" s="1" t="inlineStr">
        <is>
          <t>Werkelijke uren</t>
        </is>
      </c>
      <c r="N1" s="1" t="inlineStr">
        <is>
          <t>Budget (€)</t>
        </is>
      </c>
      <c r="O1" s="1" t="inlineStr">
        <is>
          <t>Werkelijke kosten (€)</t>
        </is>
      </c>
      <c r="P1" s="1" t="inlineStr">
        <is>
          <t>Afwijking budget (€)</t>
        </is>
      </c>
      <c r="Q1" s="1" t="inlineStr">
        <is>
          <t>Deadline-status</t>
        </is>
      </c>
      <c r="R1" s="1" t="inlineStr">
        <is>
          <t>Laatste update</t>
        </is>
      </c>
      <c r="S1" s="1" t="inlineStr">
        <is>
          <t>Opmerking</t>
        </is>
      </c>
      <c r="T1" s="1" t="inlineStr">
        <is>
          <t>Kostencontrole</t>
        </is>
      </c>
    </row>
    <row r="2" ht="36" customHeight="1">
      <c r="A2" s="2" t="inlineStr">
        <is>
          <t>T-2026-001</t>
        </is>
      </c>
      <c r="B2" s="3" t="inlineStr">
        <is>
          <t>Klantpresentatie voorbereiden</t>
        </is>
      </c>
      <c r="C2" s="3" t="inlineStr">
        <is>
          <t>Presentatie voor klant in Amsterdam uitwerken.</t>
        </is>
      </c>
      <c r="D2" s="2" t="inlineStr">
        <is>
          <t>Marketing</t>
        </is>
      </c>
      <c r="E2" s="2" t="inlineStr">
        <is>
          <t>Sanne</t>
        </is>
      </c>
      <c r="F2" s="2" t="inlineStr">
        <is>
          <t>Hoog</t>
        </is>
      </c>
      <c r="G2" s="2" t="inlineStr">
        <is>
          <t>In behandeling</t>
        </is>
      </c>
      <c r="H2" s="38" t="n">
        <v>46268</v>
      </c>
      <c r="I2" s="38" t="n">
        <v>46283</v>
      </c>
      <c r="J2" s="5">
        <f>IF(OR('Takenlijst'!$A2="",'Takenlijst'!$I2=""),"",IF('Takenlijst'!$G2="Afgerond",0,'Takenlijst'!$I2-TODAY()))</f>
        <v/>
      </c>
      <c r="K2" s="6" t="n">
        <v>0.75</v>
      </c>
      <c r="L2" s="28" t="n">
        <v>18</v>
      </c>
      <c r="M2" s="28" t="n">
        <v>14</v>
      </c>
      <c r="N2" s="29" t="n">
        <v>2500</v>
      </c>
      <c r="O2" s="29" t="n">
        <v>1750</v>
      </c>
      <c r="P2" s="30">
        <f>IF('Takenlijst'!$A2="","",IF(OR('Takenlijst'!$N2="",'Takenlijst'!$O2=""),"",IFERROR('Takenlijst'!$N2-'Takenlijst'!$O2,"")))</f>
        <v/>
      </c>
      <c r="Q2" s="10">
        <f>IF(OR('Takenlijst'!$A2="",'Takenlijst'!$I2=""),"",IF('Takenlijst'!$G2="Afgerond","Afgerond",IF('Takenlijst'!$I2&lt;TODAY(),"Te laat",IF('Takenlijst'!$I2-TODAY()&lt;=3,"Bijna deadline","Op schema"))))</f>
        <v/>
      </c>
      <c r="R2" s="38" t="n">
        <v>46275</v>
      </c>
      <c r="S2" s="3" t="inlineStr">
        <is>
          <t>Concept gedeeld met het salesteam in Amsterdam.</t>
        </is>
      </c>
      <c r="T2" s="11">
        <f>IF(OR('Takenlijst'!$A2="",'Takenlijst'!$N2=""),"",IFERROR('Takenlijst'!$O2/'Takenlijst'!$N2,0))</f>
        <v/>
      </c>
    </row>
    <row r="3" ht="36" customHeight="1">
      <c r="A3" s="2" t="inlineStr">
        <is>
          <t>T-2026-002</t>
        </is>
      </c>
      <c r="B3" s="3" t="inlineStr">
        <is>
          <t>Offerte voor nieuwe klant opstellen</t>
        </is>
      </c>
      <c r="C3" s="3" t="inlineStr">
        <is>
          <t>Offerte voorbereiden voor een prospect uit Rotterdam.</t>
        </is>
      </c>
      <c r="D3" s="2" t="inlineStr">
        <is>
          <t>Verkoop</t>
        </is>
      </c>
      <c r="E3" s="2" t="inlineStr">
        <is>
          <t>Daan</t>
        </is>
      </c>
      <c r="F3" s="2" t="inlineStr">
        <is>
          <t>Gemiddeld</t>
        </is>
      </c>
      <c r="G3" s="2" t="inlineStr">
        <is>
          <t>In behandeling</t>
        </is>
      </c>
      <c r="H3" s="38" t="n">
        <v>46271</v>
      </c>
      <c r="I3" s="38" t="n">
        <v>46278</v>
      </c>
      <c r="J3" s="12">
        <f>IF(OR('Takenlijst'!$A3="",'Takenlijst'!$I3=""),"",IF('Takenlijst'!$G3="Afgerond",0,'Takenlijst'!$I3-TODAY()))</f>
        <v/>
      </c>
      <c r="K3" s="6" t="n">
        <v>0.4</v>
      </c>
      <c r="L3" s="28" t="n">
        <v>12</v>
      </c>
      <c r="M3" s="28" t="n">
        <v>5</v>
      </c>
      <c r="N3" s="29" t="n">
        <v>1200</v>
      </c>
      <c r="O3" s="29" t="n">
        <v>360</v>
      </c>
      <c r="P3" s="31">
        <f>IF('Takenlijst'!$A3="","",IF(OR('Takenlijst'!$N3="",'Takenlijst'!$O3=""),"",IFERROR('Takenlijst'!$N3-'Takenlijst'!$O3,"")))</f>
        <v/>
      </c>
      <c r="Q3" s="14">
        <f>IF(OR('Takenlijst'!$A3="",'Takenlijst'!$I3=""),"",IF('Takenlijst'!$G3="Afgerond","Afgerond",IF('Takenlijst'!$I3&lt;TODAY(),"Te laat",IF('Takenlijst'!$I3-TODAY()&lt;=3,"Bijna deadline","Op schema"))))</f>
        <v/>
      </c>
      <c r="R3" s="38" t="n">
        <v>46276</v>
      </c>
      <c r="S3" s="3" t="inlineStr">
        <is>
          <t>Wacht op actuele prijsinformatie van de leverancier.</t>
        </is>
      </c>
      <c r="T3" s="15">
        <f>IF(OR('Takenlijst'!$A3="",'Takenlijst'!$N3=""),"",IFERROR('Takenlijst'!$O3/'Takenlijst'!$N3,0))</f>
        <v/>
      </c>
    </row>
    <row r="4" ht="36" customHeight="1">
      <c r="A4" s="2" t="inlineStr">
        <is>
          <t>T-2026-003</t>
        </is>
      </c>
      <c r="B4" s="3" t="inlineStr">
        <is>
          <t>AVG-documentatie controleren</t>
        </is>
      </c>
      <c r="C4" s="3" t="inlineStr">
        <is>
          <t>Verwerkingsregister voor kantoor Utrecht controleren.</t>
        </is>
      </c>
      <c r="D4" s="2" t="inlineStr">
        <is>
          <t>Administratie</t>
        </is>
      </c>
      <c r="E4" s="2" t="inlineStr">
        <is>
          <t>Emma</t>
        </is>
      </c>
      <c r="F4" s="2" t="inlineStr">
        <is>
          <t>Hoog</t>
        </is>
      </c>
      <c r="G4" s="2" t="inlineStr">
        <is>
          <t>In behandeling</t>
        </is>
      </c>
      <c r="H4" s="38" t="n">
        <v>46264</v>
      </c>
      <c r="I4" s="38" t="n">
        <v>46274</v>
      </c>
      <c r="J4" s="5">
        <f>IF(OR('Takenlijst'!$A4="",'Takenlijst'!$I4=""),"",IF('Takenlijst'!$G4="Afgerond",0,'Takenlijst'!$I4-TODAY()))</f>
        <v/>
      </c>
      <c r="K4" s="6" t="n">
        <v>0.9</v>
      </c>
      <c r="L4" s="28" t="n">
        <v>10</v>
      </c>
      <c r="M4" s="28" t="n">
        <v>9</v>
      </c>
      <c r="N4" s="29" t="n">
        <v>850</v>
      </c>
      <c r="O4" s="29" t="n">
        <v>780</v>
      </c>
      <c r="P4" s="30">
        <f>IF('Takenlijst'!$A4="","",IF(OR('Takenlijst'!$N4="",'Takenlijst'!$O4=""),"",IFERROR('Takenlijst'!$N4-'Takenlijst'!$O4,"")))</f>
        <v/>
      </c>
      <c r="Q4" s="10">
        <f>IF(OR('Takenlijst'!$A4="",'Takenlijst'!$I4=""),"",IF('Takenlijst'!$G4="Afgerond","Afgerond",IF('Takenlijst'!$I4&lt;TODAY(),"Te laat",IF('Takenlijst'!$I4-TODAY()&lt;=3,"Bijna deadline","Op schema"))))</f>
        <v/>
      </c>
      <c r="R4" s="38" t="n">
        <v>46275</v>
      </c>
      <c r="S4" s="3" t="inlineStr">
        <is>
          <t>Openstaand punt: verwerkersovereenkomst aanvullen.</t>
        </is>
      </c>
      <c r="T4" s="11">
        <f>IF(OR('Takenlijst'!$A4="",'Takenlijst'!$N4=""),"",IFERROR('Takenlijst'!$O4/'Takenlijst'!$N4,0))</f>
        <v/>
      </c>
    </row>
    <row r="5" ht="36" customHeight="1">
      <c r="A5" s="2" t="inlineStr">
        <is>
          <t>T-2026-004</t>
        </is>
      </c>
      <c r="B5" s="3" t="inlineStr">
        <is>
          <t>Websitecontent bijwerken</t>
        </is>
      </c>
      <c r="C5" s="3" t="inlineStr">
        <is>
          <t>Teksten voor de pagina over de vestiging Eindhoven actualiseren.</t>
        </is>
      </c>
      <c r="D5" s="2" t="inlineStr">
        <is>
          <t>Communicatie</t>
        </is>
      </c>
      <c r="E5" s="2" t="inlineStr">
        <is>
          <t>Lars</t>
        </is>
      </c>
      <c r="F5" s="2" t="inlineStr">
        <is>
          <t>Laag</t>
        </is>
      </c>
      <c r="G5" s="2" t="inlineStr">
        <is>
          <t>Niet gestart</t>
        </is>
      </c>
      <c r="H5" s="38" t="n">
        <v>46273</v>
      </c>
      <c r="I5" s="38" t="n">
        <v>46295</v>
      </c>
      <c r="J5" s="12">
        <f>IF(OR('Takenlijst'!$A5="",'Takenlijst'!$I5=""),"",IF('Takenlijst'!$G5="Afgerond",0,'Takenlijst'!$I5-TODAY()))</f>
        <v/>
      </c>
      <c r="K5" s="6" t="n">
        <v>0.25</v>
      </c>
      <c r="L5" s="28" t="n">
        <v>16</v>
      </c>
      <c r="M5" s="28" t="n">
        <v>3</v>
      </c>
      <c r="N5" s="29" t="n">
        <v>600</v>
      </c>
      <c r="O5" s="29" t="n">
        <v>110</v>
      </c>
      <c r="P5" s="31">
        <f>IF('Takenlijst'!$A5="","",IF(OR('Takenlijst'!$N5="",'Takenlijst'!$O5=""),"",IFERROR('Takenlijst'!$N5-'Takenlijst'!$O5,"")))</f>
        <v/>
      </c>
      <c r="Q5" s="14">
        <f>IF(OR('Takenlijst'!$A5="",'Takenlijst'!$I5=""),"",IF('Takenlijst'!$G5="Afgerond","Afgerond",IF('Takenlijst'!$I5&lt;TODAY(),"Te laat",IF('Takenlijst'!$I5-TODAY()&lt;=3,"Bijna deadline","Op schema"))))</f>
        <v/>
      </c>
      <c r="R5" s="38" t="n">
        <v>46274</v>
      </c>
      <c r="S5" s="3" t="inlineStr">
        <is>
          <t>Nieuwe foto's van de locatie Eindhoven worden nog verwacht.</t>
        </is>
      </c>
      <c r="T5" s="15">
        <f>IF(OR('Takenlijst'!$A5="",'Takenlijst'!$N5=""),"",IFERROR('Takenlijst'!$O5/'Takenlijst'!$N5,0))</f>
        <v/>
      </c>
    </row>
    <row r="6" ht="36" customHeight="1">
      <c r="A6" s="2" t="inlineStr">
        <is>
          <t>T-2026-005</t>
        </is>
      </c>
      <c r="B6" s="3" t="inlineStr">
        <is>
          <t>Maandrapportage september maken</t>
        </is>
      </c>
      <c r="C6" s="3" t="inlineStr">
        <is>
          <t>Financiële maandrapportage voor management samenstellen.</t>
        </is>
      </c>
      <c r="D6" s="2" t="inlineStr">
        <is>
          <t>Financiën</t>
        </is>
      </c>
      <c r="E6" s="2" t="inlineStr">
        <is>
          <t>Sophie</t>
        </is>
      </c>
      <c r="F6" s="2" t="inlineStr">
        <is>
          <t>Hoog</t>
        </is>
      </c>
      <c r="G6" s="2" t="inlineStr">
        <is>
          <t>In behandeling</t>
        </is>
      </c>
      <c r="H6" s="38" t="n">
        <v>46272</v>
      </c>
      <c r="I6" s="38" t="n">
        <v>46300</v>
      </c>
      <c r="J6" s="5">
        <f>IF(OR('Takenlijst'!$A6="",'Takenlijst'!$I6=""),"",IF('Takenlijst'!$G6="Afgerond",0,'Takenlijst'!$I6-TODAY()))</f>
        <v/>
      </c>
      <c r="K6" s="6" t="n">
        <v>0.6</v>
      </c>
      <c r="L6" s="28" t="n">
        <v>20</v>
      </c>
      <c r="M6" s="28" t="n">
        <v>12</v>
      </c>
      <c r="N6" s="29" t="n">
        <v>1800</v>
      </c>
      <c r="O6" s="29" t="n">
        <v>1030</v>
      </c>
      <c r="P6" s="30">
        <f>IF('Takenlijst'!$A6="","",IF(OR('Takenlijst'!$N6="",'Takenlijst'!$O6=""),"",IFERROR('Takenlijst'!$N6-'Takenlijst'!$O6,"")))</f>
        <v/>
      </c>
      <c r="Q6" s="10">
        <f>IF(OR('Takenlijst'!$A6="",'Takenlijst'!$I6=""),"",IF('Takenlijst'!$G6="Afgerond","Afgerond",IF('Takenlijst'!$I6&lt;TODAY(),"Te laat",IF('Takenlijst'!$I6-TODAY()&lt;=3,"Bijna deadline","Op schema"))))</f>
        <v/>
      </c>
      <c r="R6" s="38" t="n">
        <v>46275</v>
      </c>
      <c r="S6" s="3" t="inlineStr">
        <is>
          <t>Omzetgegevens uit Utrecht zijn gecontroleerd.</t>
        </is>
      </c>
      <c r="T6" s="11">
        <f>IF(OR('Takenlijst'!$A6="",'Takenlijst'!$N6=""),"",IFERROR('Takenlijst'!$O6/'Takenlijst'!$N6,0))</f>
        <v/>
      </c>
    </row>
    <row r="7" ht="36" customHeight="1">
      <c r="A7" s="2" t="inlineStr">
        <is>
          <t>T-2026-006</t>
        </is>
      </c>
      <c r="B7" s="3" t="inlineStr">
        <is>
          <t>Leverancierscontract beoordelen</t>
        </is>
      </c>
      <c r="C7" s="3" t="inlineStr">
        <is>
          <t>Conceptcontract met leverancier uit Tilburg beoordelen.</t>
        </is>
      </c>
      <c r="D7" s="2" t="inlineStr">
        <is>
          <t>Inkoop</t>
        </is>
      </c>
      <c r="E7" s="2" t="inlineStr">
        <is>
          <t>Bram</t>
        </is>
      </c>
      <c r="F7" s="2" t="inlineStr">
        <is>
          <t>Gemiddeld</t>
        </is>
      </c>
      <c r="G7" s="2" t="inlineStr">
        <is>
          <t>Geblokkeerd</t>
        </is>
      </c>
      <c r="H7" s="38" t="n">
        <v>46270</v>
      </c>
      <c r="I7" s="38" t="n">
        <v>46289</v>
      </c>
      <c r="J7" s="12">
        <f>IF(OR('Takenlijst'!$A7="",'Takenlijst'!$I7=""),"",IF('Takenlijst'!$G7="Afgerond",0,'Takenlijst'!$I7-TODAY()))</f>
        <v/>
      </c>
      <c r="K7" s="6" t="n">
        <v>0.1</v>
      </c>
      <c r="L7" s="28" t="n">
        <v>14</v>
      </c>
      <c r="M7" s="28" t="n">
        <v>2</v>
      </c>
      <c r="N7" s="29" t="n">
        <v>950</v>
      </c>
      <c r="O7" s="29" t="n">
        <v>200</v>
      </c>
      <c r="P7" s="31">
        <f>IF('Takenlijst'!$A7="","",IF(OR('Takenlijst'!$N7="",'Takenlijst'!$O7=""),"",IFERROR('Takenlijst'!$N7-'Takenlijst'!$O7,"")))</f>
        <v/>
      </c>
      <c r="Q7" s="14">
        <f>IF(OR('Takenlijst'!$A7="",'Takenlijst'!$I7=""),"",IF('Takenlijst'!$G7="Afgerond","Afgerond",IF('Takenlijst'!$I7&lt;TODAY(),"Te laat",IF('Takenlijst'!$I7-TODAY()&lt;=3,"Bijna deadline","Op schema"))))</f>
        <v/>
      </c>
      <c r="R7" s="38" t="n">
        <v>46274</v>
      </c>
      <c r="S7" s="3" t="inlineStr">
        <is>
          <t>Juridisch advies is aangevraagd.</t>
        </is>
      </c>
      <c r="T7" s="15">
        <f>IF(OR('Takenlijst'!$A7="",'Takenlijst'!$N7=""),"",IFERROR('Takenlijst'!$O7/'Takenlijst'!$N7,0))</f>
        <v/>
      </c>
    </row>
    <row r="8" ht="36" customHeight="1">
      <c r="A8" s="2" t="inlineStr">
        <is>
          <t>T-2026-007</t>
        </is>
      </c>
      <c r="B8" s="3" t="inlineStr">
        <is>
          <t>Teamoverleg organiseren</t>
        </is>
      </c>
      <c r="C8" s="3" t="inlineStr">
        <is>
          <t>Teamoverleg voor collega’s in Den Haag organiseren.</t>
        </is>
      </c>
      <c r="D8" s="2" t="inlineStr">
        <is>
          <t>Personeel</t>
        </is>
      </c>
      <c r="E8" s="2" t="inlineStr">
        <is>
          <t>Julia</t>
        </is>
      </c>
      <c r="F8" s="2" t="inlineStr">
        <is>
          <t>Laag</t>
        </is>
      </c>
      <c r="G8" s="2" t="inlineStr">
        <is>
          <t>Afgerond</t>
        </is>
      </c>
      <c r="H8" s="38" t="n">
        <v>46269</v>
      </c>
      <c r="I8" s="38" t="n">
        <v>46275</v>
      </c>
      <c r="J8" s="5">
        <f>IF(OR('Takenlijst'!$A8="",'Takenlijst'!$I8=""),"",IF('Takenlijst'!$G8="Afgerond",0,'Takenlijst'!$I8-TODAY()))</f>
        <v/>
      </c>
      <c r="K8" s="6" t="n">
        <v>1</v>
      </c>
      <c r="L8" s="28" t="n">
        <v>4</v>
      </c>
      <c r="M8" s="28" t="n">
        <v>4</v>
      </c>
      <c r="N8" s="29" t="n">
        <v>300</v>
      </c>
      <c r="O8" s="29" t="n">
        <v>280</v>
      </c>
      <c r="P8" s="30">
        <f>IF('Takenlijst'!$A8="","",IF(OR('Takenlijst'!$N8="",'Takenlijst'!$O8=""),"",IFERROR('Takenlijst'!$N8-'Takenlijst'!$O8,"")))</f>
        <v/>
      </c>
      <c r="Q8" s="10">
        <f>IF(OR('Takenlijst'!$A8="",'Takenlijst'!$I8=""),"",IF('Takenlijst'!$G8="Afgerond","Afgerond",IF('Takenlijst'!$I8&lt;TODAY(),"Te laat",IF('Takenlijst'!$I8-TODAY()&lt;=3,"Bijna deadline","Op schema"))))</f>
        <v/>
      </c>
      <c r="R8" s="38" t="n">
        <v>46276</v>
      </c>
      <c r="S8" s="3" t="inlineStr">
        <is>
          <t>Overleg succesvol afgerond; acties zijn verspreid.</t>
        </is>
      </c>
      <c r="T8" s="11">
        <f>IF(OR('Takenlijst'!$A8="",'Takenlijst'!$N8=""),"",IFERROR('Takenlijst'!$O8/'Takenlijst'!$N8,0))</f>
        <v/>
      </c>
    </row>
    <row r="9" ht="36" customHeight="1">
      <c r="A9" s="2" t="inlineStr">
        <is>
          <t>T-2026-008</t>
        </is>
      </c>
      <c r="B9" s="3" t="inlineStr">
        <is>
          <t>Back-upcontrole uitvoeren</t>
        </is>
      </c>
      <c r="C9" s="3" t="inlineStr">
        <is>
          <t>Hersteltest van de back-upomgeving in Groningen uitvoeren.</t>
        </is>
      </c>
      <c r="D9" s="2" t="inlineStr">
        <is>
          <t>IT</t>
        </is>
      </c>
      <c r="E9" s="2" t="inlineStr">
        <is>
          <t>Thijs</t>
        </is>
      </c>
      <c r="F9" s="2" t="inlineStr">
        <is>
          <t>Hoog</t>
        </is>
      </c>
      <c r="G9" s="2" t="inlineStr">
        <is>
          <t>In behandeling</t>
        </is>
      </c>
      <c r="H9" s="38" t="n">
        <v>46271</v>
      </c>
      <c r="I9" s="38" t="n">
        <v>46284</v>
      </c>
      <c r="J9" s="12">
        <f>IF(OR('Takenlijst'!$A9="",'Takenlijst'!$I9=""),"",IF('Takenlijst'!$G9="Afgerond",0,'Takenlijst'!$I9-TODAY()))</f>
        <v/>
      </c>
      <c r="K9" s="6" t="n">
        <v>0.5</v>
      </c>
      <c r="L9" s="28" t="n">
        <v>8</v>
      </c>
      <c r="M9" s="28" t="n">
        <v>4</v>
      </c>
      <c r="N9" s="29" t="n">
        <v>500</v>
      </c>
      <c r="O9" s="29" t="n">
        <v>320</v>
      </c>
      <c r="P9" s="31">
        <f>IF('Takenlijst'!$A9="","",IF(OR('Takenlijst'!$N9="",'Takenlijst'!$O9=""),"",IFERROR('Takenlijst'!$N9-'Takenlijst'!$O9,"")))</f>
        <v/>
      </c>
      <c r="Q9" s="14">
        <f>IF(OR('Takenlijst'!$A9="",'Takenlijst'!$I9=""),"",IF('Takenlijst'!$G9="Afgerond","Afgerond",IF('Takenlijst'!$I9&lt;TODAY(),"Te laat",IF('Takenlijst'!$I9-TODAY()&lt;=3,"Bijna deadline","Op schema"))))</f>
        <v/>
      </c>
      <c r="R9" s="38" t="n">
        <v>46275</v>
      </c>
      <c r="S9" s="3" t="inlineStr">
        <is>
          <t>Hersteltest fase één is zonder fouten uitgevoerd.</t>
        </is>
      </c>
      <c r="T9" s="15">
        <f>IF(OR('Takenlijst'!$A9="",'Takenlijst'!$N9=""),"",IFERROR('Takenlijst'!$O9/'Takenlijst'!$N9,0))</f>
        <v/>
      </c>
    </row>
    <row r="10" ht="36" customHeight="1">
      <c r="A10" s="2" t="inlineStr">
        <is>
          <t>T-2026-009</t>
        </is>
      </c>
      <c r="B10" s="3" t="inlineStr">
        <is>
          <t>Klanttevredenheidsenquête versturen</t>
        </is>
      </c>
      <c r="C10" s="3" t="inlineStr">
        <is>
          <t>Enquête versturen naar klanten in Nijmegen en omgeving.</t>
        </is>
      </c>
      <c r="D10" s="2" t="inlineStr">
        <is>
          <t>Klantenservice</t>
        </is>
      </c>
      <c r="E10" s="2" t="inlineStr">
        <is>
          <t>Lieke</t>
        </is>
      </c>
      <c r="F10" s="2" t="inlineStr">
        <is>
          <t>Gemiddeld</t>
        </is>
      </c>
      <c r="G10" s="2" t="inlineStr">
        <is>
          <t>Niet gestart</t>
        </is>
      </c>
      <c r="H10" s="38" t="n">
        <v>46274</v>
      </c>
      <c r="I10" s="38" t="n">
        <v>46293</v>
      </c>
      <c r="J10" s="5">
        <f>IF(OR('Takenlijst'!$A10="",'Takenlijst'!$I10=""),"",IF('Takenlijst'!$G10="Afgerond",0,'Takenlijst'!$I10-TODAY()))</f>
        <v/>
      </c>
      <c r="K10" s="6" t="n">
        <v>0</v>
      </c>
      <c r="L10" s="28" t="n">
        <v>9</v>
      </c>
      <c r="M10" s="28" t="n">
        <v>0</v>
      </c>
      <c r="N10" s="29" t="n">
        <v>700</v>
      </c>
      <c r="O10" s="29" t="n">
        <v>0</v>
      </c>
      <c r="P10" s="30">
        <f>IF('Takenlijst'!$A10="","",IF(OR('Takenlijst'!$N10="",'Takenlijst'!$O10=""),"",IFERROR('Takenlijst'!$N10-'Takenlijst'!$O10,"")))</f>
        <v/>
      </c>
      <c r="Q10" s="10">
        <f>IF(OR('Takenlijst'!$A10="",'Takenlijst'!$I10=""),"",IF('Takenlijst'!$G10="Afgerond","Afgerond",IF('Takenlijst'!$I10&lt;TODAY(),"Te laat",IF('Takenlijst'!$I10-TODAY()&lt;=3,"Bijna deadline","Op schema"))))</f>
        <v/>
      </c>
      <c r="R10" s="38" t="n">
        <v>46276</v>
      </c>
      <c r="S10" s="3" t="inlineStr">
        <is>
          <t>Verzendlijst wordt nog gecontroleerd op dubbele adressen.</t>
        </is>
      </c>
      <c r="T10" s="11">
        <f>IF(OR('Takenlijst'!$A10="",'Takenlijst'!$N10=""),"",IFERROR('Takenlijst'!$O10/'Takenlijst'!$N10,0))</f>
        <v/>
      </c>
    </row>
    <row r="11" ht="20" customHeight="1">
      <c r="A11" s="2" t="n"/>
      <c r="B11" s="3" t="n"/>
      <c r="C11" s="3" t="n"/>
      <c r="D11" s="2" t="n"/>
      <c r="E11" s="2" t="n"/>
      <c r="F11" s="2" t="n"/>
      <c r="G11" s="2" t="n"/>
      <c r="H11" s="38" t="n"/>
      <c r="I11" s="38" t="n"/>
      <c r="J11" s="12">
        <f>IF(OR('Takenlijst'!$A11="",'Takenlijst'!$I11=""),"",IF('Takenlijst'!$G11="Afgerond",0,'Takenlijst'!$I11-TODAY()))</f>
        <v/>
      </c>
      <c r="K11" s="6" t="n"/>
      <c r="L11" s="28" t="n"/>
      <c r="M11" s="28" t="n"/>
      <c r="N11" s="29" t="n"/>
      <c r="O11" s="29" t="n"/>
      <c r="P11" s="31">
        <f>IF('Takenlijst'!$A11="","",IF(OR('Takenlijst'!$N11="",'Takenlijst'!$O11=""),"",IFERROR('Takenlijst'!$N11-'Takenlijst'!$O11,"")))</f>
        <v/>
      </c>
      <c r="Q11" s="14">
        <f>IF(OR('Takenlijst'!$A11="",'Takenlijst'!$I11=""),"",IF('Takenlijst'!$G11="Afgerond","Afgerond",IF('Takenlijst'!$I11&lt;TODAY(),"Te laat",IF('Takenlijst'!$I11-TODAY()&lt;=3,"Bijna deadline","Op schema"))))</f>
        <v/>
      </c>
      <c r="R11" s="38" t="n"/>
      <c r="S11" s="3" t="n"/>
      <c r="T11" s="15">
        <f>IF(OR('Takenlijst'!$A11="",'Takenlijst'!$N11=""),"",IFERROR('Takenlijst'!$O11/'Takenlijst'!$N11,0))</f>
        <v/>
      </c>
    </row>
    <row r="12" ht="20" customHeight="1">
      <c r="A12" s="2" t="n"/>
      <c r="B12" s="3" t="n"/>
      <c r="C12" s="3" t="n"/>
      <c r="D12" s="2" t="n"/>
      <c r="E12" s="2" t="n"/>
      <c r="F12" s="2" t="n"/>
      <c r="G12" s="2" t="n"/>
      <c r="H12" s="38" t="n"/>
      <c r="I12" s="38" t="n"/>
      <c r="J12" s="5">
        <f>IF(OR('Takenlijst'!$A12="",'Takenlijst'!$I12=""),"",IF('Takenlijst'!$G12="Afgerond",0,'Takenlijst'!$I12-TODAY()))</f>
        <v/>
      </c>
      <c r="K12" s="6" t="n"/>
      <c r="L12" s="28" t="n"/>
      <c r="M12" s="28" t="n"/>
      <c r="N12" s="29" t="n"/>
      <c r="O12" s="29" t="n"/>
      <c r="P12" s="30">
        <f>IF('Takenlijst'!$A12="","",IF(OR('Takenlijst'!$N12="",'Takenlijst'!$O12=""),"",IFERROR('Takenlijst'!$N12-'Takenlijst'!$O12,"")))</f>
        <v/>
      </c>
      <c r="Q12" s="10">
        <f>IF(OR('Takenlijst'!$A12="",'Takenlijst'!$I12=""),"",IF('Takenlijst'!$G12="Afgerond","Afgerond",IF('Takenlijst'!$I12&lt;TODAY(),"Te laat",IF('Takenlijst'!$I12-TODAY()&lt;=3,"Bijna deadline","Op schema"))))</f>
        <v/>
      </c>
      <c r="R12" s="38" t="n"/>
      <c r="S12" s="3" t="n"/>
      <c r="T12" s="11">
        <f>IF(OR('Takenlijst'!$A12="",'Takenlijst'!$N12=""),"",IFERROR('Takenlijst'!$O12/'Takenlijst'!$N12,0))</f>
        <v/>
      </c>
    </row>
    <row r="13" ht="20" customHeight="1">
      <c r="A13" s="2" t="n"/>
      <c r="B13" s="3" t="n"/>
      <c r="C13" s="3" t="n"/>
      <c r="D13" s="2" t="n"/>
      <c r="E13" s="2" t="n"/>
      <c r="F13" s="2" t="n"/>
      <c r="G13" s="2" t="n"/>
      <c r="H13" s="38" t="n"/>
      <c r="I13" s="38" t="n"/>
      <c r="J13" s="12">
        <f>IF(OR('Takenlijst'!$A13="",'Takenlijst'!$I13=""),"",IF('Takenlijst'!$G13="Afgerond",0,'Takenlijst'!$I13-TODAY()))</f>
        <v/>
      </c>
      <c r="K13" s="6" t="n"/>
      <c r="L13" s="28" t="n"/>
      <c r="M13" s="28" t="n"/>
      <c r="N13" s="29" t="n"/>
      <c r="O13" s="29" t="n"/>
      <c r="P13" s="31">
        <f>IF('Takenlijst'!$A13="","",IF(OR('Takenlijst'!$N13="",'Takenlijst'!$O13=""),"",IFERROR('Takenlijst'!$N13-'Takenlijst'!$O13,"")))</f>
        <v/>
      </c>
      <c r="Q13" s="14">
        <f>IF(OR('Takenlijst'!$A13="",'Takenlijst'!$I13=""),"",IF('Takenlijst'!$G13="Afgerond","Afgerond",IF('Takenlijst'!$I13&lt;TODAY(),"Te laat",IF('Takenlijst'!$I13-TODAY()&lt;=3,"Bijna deadline","Op schema"))))</f>
        <v/>
      </c>
      <c r="R13" s="38" t="n"/>
      <c r="S13" s="3" t="n"/>
      <c r="T13" s="15">
        <f>IF(OR('Takenlijst'!$A13="",'Takenlijst'!$N13=""),"",IFERROR('Takenlijst'!$O13/'Takenlijst'!$N13,0))</f>
        <v/>
      </c>
    </row>
    <row r="14" ht="20" customHeight="1">
      <c r="A14" s="2" t="n"/>
      <c r="B14" s="3" t="n"/>
      <c r="C14" s="3" t="n"/>
      <c r="D14" s="2" t="n"/>
      <c r="E14" s="2" t="n"/>
      <c r="F14" s="2" t="n"/>
      <c r="G14" s="2" t="n"/>
      <c r="H14" s="38" t="n"/>
      <c r="I14" s="38" t="n"/>
      <c r="J14" s="5">
        <f>IF(OR('Takenlijst'!$A14="",'Takenlijst'!$I14=""),"",IF('Takenlijst'!$G14="Afgerond",0,'Takenlijst'!$I14-TODAY()))</f>
        <v/>
      </c>
      <c r="K14" s="6" t="n"/>
      <c r="L14" s="28" t="n"/>
      <c r="M14" s="28" t="n"/>
      <c r="N14" s="29" t="n"/>
      <c r="O14" s="29" t="n"/>
      <c r="P14" s="30">
        <f>IF('Takenlijst'!$A14="","",IF(OR('Takenlijst'!$N14="",'Takenlijst'!$O14=""),"",IFERROR('Takenlijst'!$N14-'Takenlijst'!$O14,"")))</f>
        <v/>
      </c>
      <c r="Q14" s="10">
        <f>IF(OR('Takenlijst'!$A14="",'Takenlijst'!$I14=""),"",IF('Takenlijst'!$G14="Afgerond","Afgerond",IF('Takenlijst'!$I14&lt;TODAY(),"Te laat",IF('Takenlijst'!$I14-TODAY()&lt;=3,"Bijna deadline","Op schema"))))</f>
        <v/>
      </c>
      <c r="R14" s="38" t="n"/>
      <c r="S14" s="3" t="n"/>
      <c r="T14" s="11">
        <f>IF(OR('Takenlijst'!$A14="",'Takenlijst'!$N14=""),"",IFERROR('Takenlijst'!$O14/'Takenlijst'!$N14,0))</f>
        <v/>
      </c>
    </row>
    <row r="15" ht="20" customHeight="1">
      <c r="A15" s="2" t="n"/>
      <c r="B15" s="3" t="n"/>
      <c r="C15" s="3" t="n"/>
      <c r="D15" s="2" t="n"/>
      <c r="E15" s="2" t="n"/>
      <c r="F15" s="2" t="n"/>
      <c r="G15" s="2" t="n"/>
      <c r="H15" s="38" t="n"/>
      <c r="I15" s="38" t="n"/>
      <c r="J15" s="12">
        <f>IF(OR('Takenlijst'!$A15="",'Takenlijst'!$I15=""),"",IF('Takenlijst'!$G15="Afgerond",0,'Takenlijst'!$I15-TODAY()))</f>
        <v/>
      </c>
      <c r="K15" s="6" t="n"/>
      <c r="L15" s="28" t="n"/>
      <c r="M15" s="28" t="n"/>
      <c r="N15" s="29" t="n"/>
      <c r="O15" s="29" t="n"/>
      <c r="P15" s="31">
        <f>IF('Takenlijst'!$A15="","",IF(OR('Takenlijst'!$N15="",'Takenlijst'!$O15=""),"",IFERROR('Takenlijst'!$N15-'Takenlijst'!$O15,"")))</f>
        <v/>
      </c>
      <c r="Q15" s="14">
        <f>IF(OR('Takenlijst'!$A15="",'Takenlijst'!$I15=""),"",IF('Takenlijst'!$G15="Afgerond","Afgerond",IF('Takenlijst'!$I15&lt;TODAY(),"Te laat",IF('Takenlijst'!$I15-TODAY()&lt;=3,"Bijna deadline","Op schema"))))</f>
        <v/>
      </c>
      <c r="R15" s="38" t="n"/>
      <c r="S15" s="3" t="n"/>
      <c r="T15" s="15">
        <f>IF(OR('Takenlijst'!$A15="",'Takenlijst'!$N15=""),"",IFERROR('Takenlijst'!$O15/'Takenlijst'!$N15,0))</f>
        <v/>
      </c>
    </row>
    <row r="16" ht="20" customHeight="1">
      <c r="A16" s="2" t="n"/>
      <c r="B16" s="3" t="n"/>
      <c r="C16" s="3" t="n"/>
      <c r="D16" s="2" t="n"/>
      <c r="E16" s="2" t="n"/>
      <c r="F16" s="2" t="n"/>
      <c r="G16" s="2" t="n"/>
      <c r="H16" s="38" t="n"/>
      <c r="I16" s="38" t="n"/>
      <c r="J16" s="5">
        <f>IF(OR('Takenlijst'!$A16="",'Takenlijst'!$I16=""),"",IF('Takenlijst'!$G16="Afgerond",0,'Takenlijst'!$I16-TODAY()))</f>
        <v/>
      </c>
      <c r="K16" s="6" t="n"/>
      <c r="L16" s="28" t="n"/>
      <c r="M16" s="28" t="n"/>
      <c r="N16" s="29" t="n"/>
      <c r="O16" s="29" t="n"/>
      <c r="P16" s="30">
        <f>IF('Takenlijst'!$A16="","",IF(OR('Takenlijst'!$N16="",'Takenlijst'!$O16=""),"",IFERROR('Takenlijst'!$N16-'Takenlijst'!$O16,"")))</f>
        <v/>
      </c>
      <c r="Q16" s="10">
        <f>IF(OR('Takenlijst'!$A16="",'Takenlijst'!$I16=""),"",IF('Takenlijst'!$G16="Afgerond","Afgerond",IF('Takenlijst'!$I16&lt;TODAY(),"Te laat",IF('Takenlijst'!$I16-TODAY()&lt;=3,"Bijna deadline","Op schema"))))</f>
        <v/>
      </c>
      <c r="R16" s="38" t="n"/>
      <c r="S16" s="3" t="n"/>
      <c r="T16" s="11">
        <f>IF(OR('Takenlijst'!$A16="",'Takenlijst'!$N16=""),"",IFERROR('Takenlijst'!$O16/'Takenlijst'!$N16,0))</f>
        <v/>
      </c>
    </row>
    <row r="17" ht="20" customHeight="1">
      <c r="A17" s="2" t="n"/>
      <c r="B17" s="3" t="n"/>
      <c r="C17" s="3" t="n"/>
      <c r="D17" s="2" t="n"/>
      <c r="E17" s="2" t="n"/>
      <c r="F17" s="2" t="n"/>
      <c r="G17" s="2" t="n"/>
      <c r="H17" s="38" t="n"/>
      <c r="I17" s="38" t="n"/>
      <c r="J17" s="12">
        <f>IF(OR('Takenlijst'!$A17="",'Takenlijst'!$I17=""),"",IF('Takenlijst'!$G17="Afgerond",0,'Takenlijst'!$I17-TODAY()))</f>
        <v/>
      </c>
      <c r="K17" s="6" t="n"/>
      <c r="L17" s="28" t="n"/>
      <c r="M17" s="28" t="n"/>
      <c r="N17" s="29" t="n"/>
      <c r="O17" s="29" t="n"/>
      <c r="P17" s="31">
        <f>IF('Takenlijst'!$A17="","",IF(OR('Takenlijst'!$N17="",'Takenlijst'!$O17=""),"",IFERROR('Takenlijst'!$N17-'Takenlijst'!$O17,"")))</f>
        <v/>
      </c>
      <c r="Q17" s="14">
        <f>IF(OR('Takenlijst'!$A17="",'Takenlijst'!$I17=""),"",IF('Takenlijst'!$G17="Afgerond","Afgerond",IF('Takenlijst'!$I17&lt;TODAY(),"Te laat",IF('Takenlijst'!$I17-TODAY()&lt;=3,"Bijna deadline","Op schema"))))</f>
        <v/>
      </c>
      <c r="R17" s="38" t="n"/>
      <c r="S17" s="3" t="n"/>
      <c r="T17" s="15">
        <f>IF(OR('Takenlijst'!$A17="",'Takenlijst'!$N17=""),"",IFERROR('Takenlijst'!$O17/'Takenlijst'!$N17,0))</f>
        <v/>
      </c>
    </row>
    <row r="18" ht="20" customHeight="1">
      <c r="A18" s="2" t="n"/>
      <c r="B18" s="3" t="n"/>
      <c r="C18" s="3" t="n"/>
      <c r="D18" s="2" t="n"/>
      <c r="E18" s="2" t="n"/>
      <c r="F18" s="2" t="n"/>
      <c r="G18" s="2" t="n"/>
      <c r="H18" s="38" t="n"/>
      <c r="I18" s="38" t="n"/>
      <c r="J18" s="5">
        <f>IF(OR('Takenlijst'!$A18="",'Takenlijst'!$I18=""),"",IF('Takenlijst'!$G18="Afgerond",0,'Takenlijst'!$I18-TODAY()))</f>
        <v/>
      </c>
      <c r="K18" s="6" t="n"/>
      <c r="L18" s="28" t="n"/>
      <c r="M18" s="28" t="n"/>
      <c r="N18" s="29" t="n"/>
      <c r="O18" s="29" t="n"/>
      <c r="P18" s="30">
        <f>IF('Takenlijst'!$A18="","",IF(OR('Takenlijst'!$N18="",'Takenlijst'!$O18=""),"",IFERROR('Takenlijst'!$N18-'Takenlijst'!$O18,"")))</f>
        <v/>
      </c>
      <c r="Q18" s="10">
        <f>IF(OR('Takenlijst'!$A18="",'Takenlijst'!$I18=""),"",IF('Takenlijst'!$G18="Afgerond","Afgerond",IF('Takenlijst'!$I18&lt;TODAY(),"Te laat",IF('Takenlijst'!$I18-TODAY()&lt;=3,"Bijna deadline","Op schema"))))</f>
        <v/>
      </c>
      <c r="R18" s="38" t="n"/>
      <c r="S18" s="3" t="n"/>
      <c r="T18" s="11">
        <f>IF(OR('Takenlijst'!$A18="",'Takenlijst'!$N18=""),"",IFERROR('Takenlijst'!$O18/'Takenlijst'!$N18,0))</f>
        <v/>
      </c>
    </row>
    <row r="19" ht="20" customHeight="1">
      <c r="A19" s="2" t="n"/>
      <c r="B19" s="3" t="n"/>
      <c r="C19" s="3" t="n"/>
      <c r="D19" s="2" t="n"/>
      <c r="E19" s="2" t="n"/>
      <c r="F19" s="2" t="n"/>
      <c r="G19" s="2" t="n"/>
      <c r="H19" s="38" t="n"/>
      <c r="I19" s="38" t="n"/>
      <c r="J19" s="12">
        <f>IF(OR('Takenlijst'!$A19="",'Takenlijst'!$I19=""),"",IF('Takenlijst'!$G19="Afgerond",0,'Takenlijst'!$I19-TODAY()))</f>
        <v/>
      </c>
      <c r="K19" s="6" t="n"/>
      <c r="L19" s="28" t="n"/>
      <c r="M19" s="28" t="n"/>
      <c r="N19" s="29" t="n"/>
      <c r="O19" s="29" t="n"/>
      <c r="P19" s="31">
        <f>IF('Takenlijst'!$A19="","",IF(OR('Takenlijst'!$N19="",'Takenlijst'!$O19=""),"",IFERROR('Takenlijst'!$N19-'Takenlijst'!$O19,"")))</f>
        <v/>
      </c>
      <c r="Q19" s="14">
        <f>IF(OR('Takenlijst'!$A19="",'Takenlijst'!$I19=""),"",IF('Takenlijst'!$G19="Afgerond","Afgerond",IF('Takenlijst'!$I19&lt;TODAY(),"Te laat",IF('Takenlijst'!$I19-TODAY()&lt;=3,"Bijna deadline","Op schema"))))</f>
        <v/>
      </c>
      <c r="R19" s="38" t="n"/>
      <c r="S19" s="3" t="n"/>
      <c r="T19" s="15">
        <f>IF(OR('Takenlijst'!$A19="",'Takenlijst'!$N19=""),"",IFERROR('Takenlijst'!$O19/'Takenlijst'!$N19,0))</f>
        <v/>
      </c>
    </row>
    <row r="20" ht="20" customHeight="1">
      <c r="A20" s="2" t="n"/>
      <c r="B20" s="3" t="n"/>
      <c r="C20" s="3" t="n"/>
      <c r="D20" s="2" t="n"/>
      <c r="E20" s="2" t="n"/>
      <c r="F20" s="2" t="n"/>
      <c r="G20" s="2" t="n"/>
      <c r="H20" s="38" t="n"/>
      <c r="I20" s="38" t="n"/>
      <c r="J20" s="5">
        <f>IF(OR('Takenlijst'!$A20="",'Takenlijst'!$I20=""),"",IF('Takenlijst'!$G20="Afgerond",0,'Takenlijst'!$I20-TODAY()))</f>
        <v/>
      </c>
      <c r="K20" s="6" t="n"/>
      <c r="L20" s="28" t="n"/>
      <c r="M20" s="28" t="n"/>
      <c r="N20" s="29" t="n"/>
      <c r="O20" s="29" t="n"/>
      <c r="P20" s="30">
        <f>IF('Takenlijst'!$A20="","",IF(OR('Takenlijst'!$N20="",'Takenlijst'!$O20=""),"",IFERROR('Takenlijst'!$N20-'Takenlijst'!$O20,"")))</f>
        <v/>
      </c>
      <c r="Q20" s="10">
        <f>IF(OR('Takenlijst'!$A20="",'Takenlijst'!$I20=""),"",IF('Takenlijst'!$G20="Afgerond","Afgerond",IF('Takenlijst'!$I20&lt;TODAY(),"Te laat",IF('Takenlijst'!$I20-TODAY()&lt;=3,"Bijna deadline","Op schema"))))</f>
        <v/>
      </c>
      <c r="R20" s="38" t="n"/>
      <c r="S20" s="3" t="n"/>
      <c r="T20" s="11">
        <f>IF(OR('Takenlijst'!$A20="",'Takenlijst'!$N20=""),"",IFERROR('Takenlijst'!$O20/'Takenlijst'!$N20,0))</f>
        <v/>
      </c>
    </row>
    <row r="21" ht="20" customHeight="1">
      <c r="A21" s="2" t="n"/>
      <c r="B21" s="3" t="n"/>
      <c r="C21" s="3" t="n"/>
      <c r="D21" s="2" t="n"/>
      <c r="E21" s="2" t="n"/>
      <c r="F21" s="2" t="n"/>
      <c r="G21" s="2" t="n"/>
      <c r="H21" s="38" t="n"/>
      <c r="I21" s="38" t="n"/>
      <c r="J21" s="12">
        <f>IF(OR('Takenlijst'!$A21="",'Takenlijst'!$I21=""),"",IF('Takenlijst'!$G21="Afgerond",0,'Takenlijst'!$I21-TODAY()))</f>
        <v/>
      </c>
      <c r="K21" s="6" t="n"/>
      <c r="L21" s="28" t="n"/>
      <c r="M21" s="28" t="n"/>
      <c r="N21" s="29" t="n"/>
      <c r="O21" s="29" t="n"/>
      <c r="P21" s="31">
        <f>IF('Takenlijst'!$A21="","",IF(OR('Takenlijst'!$N21="",'Takenlijst'!$O21=""),"",IFERROR('Takenlijst'!$N21-'Takenlijst'!$O21,"")))</f>
        <v/>
      </c>
      <c r="Q21" s="14">
        <f>IF(OR('Takenlijst'!$A21="",'Takenlijst'!$I21=""),"",IF('Takenlijst'!$G21="Afgerond","Afgerond",IF('Takenlijst'!$I21&lt;TODAY(),"Te laat",IF('Takenlijst'!$I21-TODAY()&lt;=3,"Bijna deadline","Op schema"))))</f>
        <v/>
      </c>
      <c r="R21" s="38" t="n"/>
      <c r="S21" s="3" t="n"/>
      <c r="T21" s="15">
        <f>IF(OR('Takenlijst'!$A21="",'Takenlijst'!$N21=""),"",IFERROR('Takenlijst'!$O21/'Takenlijst'!$N21,0))</f>
        <v/>
      </c>
    </row>
    <row r="22" ht="20" customHeight="1">
      <c r="A22" s="2" t="n"/>
      <c r="B22" s="3" t="n"/>
      <c r="C22" s="3" t="n"/>
      <c r="D22" s="2" t="n"/>
      <c r="E22" s="2" t="n"/>
      <c r="F22" s="2" t="n"/>
      <c r="G22" s="2" t="n"/>
      <c r="H22" s="38" t="n"/>
      <c r="I22" s="38" t="n"/>
      <c r="J22" s="5">
        <f>IF(OR('Takenlijst'!$A22="",'Takenlijst'!$I22=""),"",IF('Takenlijst'!$G22="Afgerond",0,'Takenlijst'!$I22-TODAY()))</f>
        <v/>
      </c>
      <c r="K22" s="6" t="n"/>
      <c r="L22" s="28" t="n"/>
      <c r="M22" s="28" t="n"/>
      <c r="N22" s="29" t="n"/>
      <c r="O22" s="29" t="n"/>
      <c r="P22" s="30">
        <f>IF('Takenlijst'!$A22="","",IF(OR('Takenlijst'!$N22="",'Takenlijst'!$O22=""),"",IFERROR('Takenlijst'!$N22-'Takenlijst'!$O22,"")))</f>
        <v/>
      </c>
      <c r="Q22" s="10">
        <f>IF(OR('Takenlijst'!$A22="",'Takenlijst'!$I22=""),"",IF('Takenlijst'!$G22="Afgerond","Afgerond",IF('Takenlijst'!$I22&lt;TODAY(),"Te laat",IF('Takenlijst'!$I22-TODAY()&lt;=3,"Bijna deadline","Op schema"))))</f>
        <v/>
      </c>
      <c r="R22" s="38" t="n"/>
      <c r="S22" s="3" t="n"/>
      <c r="T22" s="11">
        <f>IF(OR('Takenlijst'!$A22="",'Takenlijst'!$N22=""),"",IFERROR('Takenlijst'!$O22/'Takenlijst'!$N22,0))</f>
        <v/>
      </c>
    </row>
    <row r="23" ht="20" customHeight="1">
      <c r="A23" s="2" t="n"/>
      <c r="B23" s="3" t="n"/>
      <c r="C23" s="3" t="n"/>
      <c r="D23" s="2" t="n"/>
      <c r="E23" s="2" t="n"/>
      <c r="F23" s="2" t="n"/>
      <c r="G23" s="2" t="n"/>
      <c r="H23" s="38" t="n"/>
      <c r="I23" s="38" t="n"/>
      <c r="J23" s="12">
        <f>IF(OR('Takenlijst'!$A23="",'Takenlijst'!$I23=""),"",IF('Takenlijst'!$G23="Afgerond",0,'Takenlijst'!$I23-TODAY()))</f>
        <v/>
      </c>
      <c r="K23" s="6" t="n"/>
      <c r="L23" s="28" t="n"/>
      <c r="M23" s="28" t="n"/>
      <c r="N23" s="29" t="n"/>
      <c r="O23" s="29" t="n"/>
      <c r="P23" s="31">
        <f>IF('Takenlijst'!$A23="","",IF(OR('Takenlijst'!$N23="",'Takenlijst'!$O23=""),"",IFERROR('Takenlijst'!$N23-'Takenlijst'!$O23,"")))</f>
        <v/>
      </c>
      <c r="Q23" s="14">
        <f>IF(OR('Takenlijst'!$A23="",'Takenlijst'!$I23=""),"",IF('Takenlijst'!$G23="Afgerond","Afgerond",IF('Takenlijst'!$I23&lt;TODAY(),"Te laat",IF('Takenlijst'!$I23-TODAY()&lt;=3,"Bijna deadline","Op schema"))))</f>
        <v/>
      </c>
      <c r="R23" s="38" t="n"/>
      <c r="S23" s="3" t="n"/>
      <c r="T23" s="15">
        <f>IF(OR('Takenlijst'!$A23="",'Takenlijst'!$N23=""),"",IFERROR('Takenlijst'!$O23/'Takenlijst'!$N23,0))</f>
        <v/>
      </c>
    </row>
    <row r="24" ht="20" customHeight="1">
      <c r="A24" s="2" t="n"/>
      <c r="B24" s="3" t="n"/>
      <c r="C24" s="3" t="n"/>
      <c r="D24" s="2" t="n"/>
      <c r="E24" s="2" t="n"/>
      <c r="F24" s="2" t="n"/>
      <c r="G24" s="2" t="n"/>
      <c r="H24" s="38" t="n"/>
      <c r="I24" s="38" t="n"/>
      <c r="J24" s="5">
        <f>IF(OR('Takenlijst'!$A24="",'Takenlijst'!$I24=""),"",IF('Takenlijst'!$G24="Afgerond",0,'Takenlijst'!$I24-TODAY()))</f>
        <v/>
      </c>
      <c r="K24" s="6" t="n"/>
      <c r="L24" s="28" t="n"/>
      <c r="M24" s="28" t="n"/>
      <c r="N24" s="29" t="n"/>
      <c r="O24" s="29" t="n"/>
      <c r="P24" s="30">
        <f>IF('Takenlijst'!$A24="","",IF(OR('Takenlijst'!$N24="",'Takenlijst'!$O24=""),"",IFERROR('Takenlijst'!$N24-'Takenlijst'!$O24,"")))</f>
        <v/>
      </c>
      <c r="Q24" s="10">
        <f>IF(OR('Takenlijst'!$A24="",'Takenlijst'!$I24=""),"",IF('Takenlijst'!$G24="Afgerond","Afgerond",IF('Takenlijst'!$I24&lt;TODAY(),"Te laat",IF('Takenlijst'!$I24-TODAY()&lt;=3,"Bijna deadline","Op schema"))))</f>
        <v/>
      </c>
      <c r="R24" s="38" t="n"/>
      <c r="S24" s="3" t="n"/>
      <c r="T24" s="11">
        <f>IF(OR('Takenlijst'!$A24="",'Takenlijst'!$N24=""),"",IFERROR('Takenlijst'!$O24/'Takenlijst'!$N24,0))</f>
        <v/>
      </c>
    </row>
    <row r="25" ht="20" customHeight="1">
      <c r="A25" s="2" t="n"/>
      <c r="B25" s="3" t="n"/>
      <c r="C25" s="3" t="n"/>
      <c r="D25" s="2" t="n"/>
      <c r="E25" s="2" t="n"/>
      <c r="F25" s="2" t="n"/>
      <c r="G25" s="2" t="n"/>
      <c r="H25" s="38" t="n"/>
      <c r="I25" s="38" t="n"/>
      <c r="J25" s="12">
        <f>IF(OR('Takenlijst'!$A25="",'Takenlijst'!$I25=""),"",IF('Takenlijst'!$G25="Afgerond",0,'Takenlijst'!$I25-TODAY()))</f>
        <v/>
      </c>
      <c r="K25" s="6" t="n"/>
      <c r="L25" s="28" t="n"/>
      <c r="M25" s="28" t="n"/>
      <c r="N25" s="29" t="n"/>
      <c r="O25" s="29" t="n"/>
      <c r="P25" s="31">
        <f>IF('Takenlijst'!$A25="","",IF(OR('Takenlijst'!$N25="",'Takenlijst'!$O25=""),"",IFERROR('Takenlijst'!$N25-'Takenlijst'!$O25,"")))</f>
        <v/>
      </c>
      <c r="Q25" s="14">
        <f>IF(OR('Takenlijst'!$A25="",'Takenlijst'!$I25=""),"",IF('Takenlijst'!$G25="Afgerond","Afgerond",IF('Takenlijst'!$I25&lt;TODAY(),"Te laat",IF('Takenlijst'!$I25-TODAY()&lt;=3,"Bijna deadline","Op schema"))))</f>
        <v/>
      </c>
      <c r="R25" s="38" t="n"/>
      <c r="S25" s="3" t="n"/>
      <c r="T25" s="15">
        <f>IF(OR('Takenlijst'!$A25="",'Takenlijst'!$N25=""),"",IFERROR('Takenlijst'!$O25/'Takenlijst'!$N25,0))</f>
        <v/>
      </c>
    </row>
    <row r="26" ht="20" customHeight="1">
      <c r="A26" s="2" t="n"/>
      <c r="B26" s="3" t="n"/>
      <c r="C26" s="3" t="n"/>
      <c r="D26" s="2" t="n"/>
      <c r="E26" s="2" t="n"/>
      <c r="F26" s="2" t="n"/>
      <c r="G26" s="2" t="n"/>
      <c r="H26" s="38" t="n"/>
      <c r="I26" s="38" t="n"/>
      <c r="J26" s="5">
        <f>IF(OR('Takenlijst'!$A26="",'Takenlijst'!$I26=""),"",IF('Takenlijst'!$G26="Afgerond",0,'Takenlijst'!$I26-TODAY()))</f>
        <v/>
      </c>
      <c r="K26" s="6" t="n"/>
      <c r="L26" s="28" t="n"/>
      <c r="M26" s="28" t="n"/>
      <c r="N26" s="29" t="n"/>
      <c r="O26" s="29" t="n"/>
      <c r="P26" s="30">
        <f>IF('Takenlijst'!$A26="","",IF(OR('Takenlijst'!$N26="",'Takenlijst'!$O26=""),"",IFERROR('Takenlijst'!$N26-'Takenlijst'!$O26,"")))</f>
        <v/>
      </c>
      <c r="Q26" s="10">
        <f>IF(OR('Takenlijst'!$A26="",'Takenlijst'!$I26=""),"",IF('Takenlijst'!$G26="Afgerond","Afgerond",IF('Takenlijst'!$I26&lt;TODAY(),"Te laat",IF('Takenlijst'!$I26-TODAY()&lt;=3,"Bijna deadline","Op schema"))))</f>
        <v/>
      </c>
      <c r="R26" s="38" t="n"/>
      <c r="S26" s="3" t="n"/>
      <c r="T26" s="11">
        <f>IF(OR('Takenlijst'!$A26="",'Takenlijst'!$N26=""),"",IFERROR('Takenlijst'!$O26/'Takenlijst'!$N26,0))</f>
        <v/>
      </c>
    </row>
    <row r="27" ht="20" customHeight="1">
      <c r="A27" s="2" t="n"/>
      <c r="B27" s="3" t="n"/>
      <c r="C27" s="3" t="n"/>
      <c r="D27" s="2" t="n"/>
      <c r="E27" s="2" t="n"/>
      <c r="F27" s="2" t="n"/>
      <c r="G27" s="2" t="n"/>
      <c r="H27" s="38" t="n"/>
      <c r="I27" s="38" t="n"/>
      <c r="J27" s="12">
        <f>IF(OR('Takenlijst'!$A27="",'Takenlijst'!$I27=""),"",IF('Takenlijst'!$G27="Afgerond",0,'Takenlijst'!$I27-TODAY()))</f>
        <v/>
      </c>
      <c r="K27" s="6" t="n"/>
      <c r="L27" s="28" t="n"/>
      <c r="M27" s="28" t="n"/>
      <c r="N27" s="29" t="n"/>
      <c r="O27" s="29" t="n"/>
      <c r="P27" s="31">
        <f>IF('Takenlijst'!$A27="","",IF(OR('Takenlijst'!$N27="",'Takenlijst'!$O27=""),"",IFERROR('Takenlijst'!$N27-'Takenlijst'!$O27,"")))</f>
        <v/>
      </c>
      <c r="Q27" s="14">
        <f>IF(OR('Takenlijst'!$A27="",'Takenlijst'!$I27=""),"",IF('Takenlijst'!$G27="Afgerond","Afgerond",IF('Takenlijst'!$I27&lt;TODAY(),"Te laat",IF('Takenlijst'!$I27-TODAY()&lt;=3,"Bijna deadline","Op schema"))))</f>
        <v/>
      </c>
      <c r="R27" s="38" t="n"/>
      <c r="S27" s="3" t="n"/>
      <c r="T27" s="15">
        <f>IF(OR('Takenlijst'!$A27="",'Takenlijst'!$N27=""),"",IFERROR('Takenlijst'!$O27/'Takenlijst'!$N27,0))</f>
        <v/>
      </c>
    </row>
    <row r="28" ht="20" customHeight="1">
      <c r="A28" s="2" t="n"/>
      <c r="B28" s="3" t="n"/>
      <c r="C28" s="3" t="n"/>
      <c r="D28" s="2" t="n"/>
      <c r="E28" s="2" t="n"/>
      <c r="F28" s="2" t="n"/>
      <c r="G28" s="2" t="n"/>
      <c r="H28" s="38" t="n"/>
      <c r="I28" s="38" t="n"/>
      <c r="J28" s="5">
        <f>IF(OR('Takenlijst'!$A28="",'Takenlijst'!$I28=""),"",IF('Takenlijst'!$G28="Afgerond",0,'Takenlijst'!$I28-TODAY()))</f>
        <v/>
      </c>
      <c r="K28" s="6" t="n"/>
      <c r="L28" s="28" t="n"/>
      <c r="M28" s="28" t="n"/>
      <c r="N28" s="29" t="n"/>
      <c r="O28" s="29" t="n"/>
      <c r="P28" s="30">
        <f>IF('Takenlijst'!$A28="","",IF(OR('Takenlijst'!$N28="",'Takenlijst'!$O28=""),"",IFERROR('Takenlijst'!$N28-'Takenlijst'!$O28,"")))</f>
        <v/>
      </c>
      <c r="Q28" s="10">
        <f>IF(OR('Takenlijst'!$A28="",'Takenlijst'!$I28=""),"",IF('Takenlijst'!$G28="Afgerond","Afgerond",IF('Takenlijst'!$I28&lt;TODAY(),"Te laat",IF('Takenlijst'!$I28-TODAY()&lt;=3,"Bijna deadline","Op schema"))))</f>
        <v/>
      </c>
      <c r="R28" s="38" t="n"/>
      <c r="S28" s="3" t="n"/>
      <c r="T28" s="11">
        <f>IF(OR('Takenlijst'!$A28="",'Takenlijst'!$N28=""),"",IFERROR('Takenlijst'!$O28/'Takenlijst'!$N28,0))</f>
        <v/>
      </c>
    </row>
    <row r="29" ht="20" customHeight="1">
      <c r="A29" s="2" t="n"/>
      <c r="B29" s="3" t="n"/>
      <c r="C29" s="3" t="n"/>
      <c r="D29" s="2" t="n"/>
      <c r="E29" s="2" t="n"/>
      <c r="F29" s="2" t="n"/>
      <c r="G29" s="2" t="n"/>
      <c r="H29" s="38" t="n"/>
      <c r="I29" s="38" t="n"/>
      <c r="J29" s="12">
        <f>IF(OR('Takenlijst'!$A29="",'Takenlijst'!$I29=""),"",IF('Takenlijst'!$G29="Afgerond",0,'Takenlijst'!$I29-TODAY()))</f>
        <v/>
      </c>
      <c r="K29" s="6" t="n"/>
      <c r="L29" s="28" t="n"/>
      <c r="M29" s="28" t="n"/>
      <c r="N29" s="29" t="n"/>
      <c r="O29" s="29" t="n"/>
      <c r="P29" s="31">
        <f>IF('Takenlijst'!$A29="","",IF(OR('Takenlijst'!$N29="",'Takenlijst'!$O29=""),"",IFERROR('Takenlijst'!$N29-'Takenlijst'!$O29,"")))</f>
        <v/>
      </c>
      <c r="Q29" s="14">
        <f>IF(OR('Takenlijst'!$A29="",'Takenlijst'!$I29=""),"",IF('Takenlijst'!$G29="Afgerond","Afgerond",IF('Takenlijst'!$I29&lt;TODAY(),"Te laat",IF('Takenlijst'!$I29-TODAY()&lt;=3,"Bijna deadline","Op schema"))))</f>
        <v/>
      </c>
      <c r="R29" s="38" t="n"/>
      <c r="S29" s="3" t="n"/>
      <c r="T29" s="15">
        <f>IF(OR('Takenlijst'!$A29="",'Takenlijst'!$N29=""),"",IFERROR('Takenlijst'!$O29/'Takenlijst'!$N29,0))</f>
        <v/>
      </c>
    </row>
    <row r="30" ht="20" customHeight="1">
      <c r="A30" s="2" t="n"/>
      <c r="B30" s="3" t="n"/>
      <c r="C30" s="3" t="n"/>
      <c r="D30" s="2" t="n"/>
      <c r="E30" s="2" t="n"/>
      <c r="F30" s="2" t="n"/>
      <c r="G30" s="2" t="n"/>
      <c r="H30" s="38" t="n"/>
      <c r="I30" s="38" t="n"/>
      <c r="J30" s="5">
        <f>IF(OR('Takenlijst'!$A30="",'Takenlijst'!$I30=""),"",IF('Takenlijst'!$G30="Afgerond",0,'Takenlijst'!$I30-TODAY()))</f>
        <v/>
      </c>
      <c r="K30" s="6" t="n"/>
      <c r="L30" s="28" t="n"/>
      <c r="M30" s="28" t="n"/>
      <c r="N30" s="29" t="n"/>
      <c r="O30" s="29" t="n"/>
      <c r="P30" s="30">
        <f>IF('Takenlijst'!$A30="","",IF(OR('Takenlijst'!$N30="",'Takenlijst'!$O30=""),"",IFERROR('Takenlijst'!$N30-'Takenlijst'!$O30,"")))</f>
        <v/>
      </c>
      <c r="Q30" s="10">
        <f>IF(OR('Takenlijst'!$A30="",'Takenlijst'!$I30=""),"",IF('Takenlijst'!$G30="Afgerond","Afgerond",IF('Takenlijst'!$I30&lt;TODAY(),"Te laat",IF('Takenlijst'!$I30-TODAY()&lt;=3,"Bijna deadline","Op schema"))))</f>
        <v/>
      </c>
      <c r="R30" s="38" t="n"/>
      <c r="S30" s="3" t="n"/>
      <c r="T30" s="11">
        <f>IF(OR('Takenlijst'!$A30="",'Takenlijst'!$N30=""),"",IFERROR('Takenlijst'!$O30/'Takenlijst'!$N30,0))</f>
        <v/>
      </c>
    </row>
    <row r="31" ht="20" customHeight="1">
      <c r="A31" s="2" t="n"/>
      <c r="B31" s="3" t="n"/>
      <c r="C31" s="3" t="n"/>
      <c r="D31" s="2" t="n"/>
      <c r="E31" s="2" t="n"/>
      <c r="F31" s="2" t="n"/>
      <c r="G31" s="2" t="n"/>
      <c r="H31" s="38" t="n"/>
      <c r="I31" s="38" t="n"/>
      <c r="J31" s="12">
        <f>IF(OR('Takenlijst'!$A31="",'Takenlijst'!$I31=""),"",IF('Takenlijst'!$G31="Afgerond",0,'Takenlijst'!$I31-TODAY()))</f>
        <v/>
      </c>
      <c r="K31" s="6" t="n"/>
      <c r="L31" s="28" t="n"/>
      <c r="M31" s="28" t="n"/>
      <c r="N31" s="29" t="n"/>
      <c r="O31" s="29" t="n"/>
      <c r="P31" s="31">
        <f>IF('Takenlijst'!$A31="","",IF(OR('Takenlijst'!$N31="",'Takenlijst'!$O31=""),"",IFERROR('Takenlijst'!$N31-'Takenlijst'!$O31,"")))</f>
        <v/>
      </c>
      <c r="Q31" s="14">
        <f>IF(OR('Takenlijst'!$A31="",'Takenlijst'!$I31=""),"",IF('Takenlijst'!$G31="Afgerond","Afgerond",IF('Takenlijst'!$I31&lt;TODAY(),"Te laat",IF('Takenlijst'!$I31-TODAY()&lt;=3,"Bijna deadline","Op schema"))))</f>
        <v/>
      </c>
      <c r="R31" s="38" t="n"/>
      <c r="S31" s="3" t="n"/>
      <c r="T31" s="15">
        <f>IF(OR('Takenlijst'!$A31="",'Takenlijst'!$N31=""),"",IFERROR('Takenlijst'!$O31/'Takenlijst'!$N31,0))</f>
        <v/>
      </c>
    </row>
    <row r="32" ht="20" customHeight="1">
      <c r="A32" s="2" t="n"/>
      <c r="B32" s="3" t="n"/>
      <c r="C32" s="3" t="n"/>
      <c r="D32" s="2" t="n"/>
      <c r="E32" s="2" t="n"/>
      <c r="F32" s="2" t="n"/>
      <c r="G32" s="2" t="n"/>
      <c r="H32" s="38" t="n"/>
      <c r="I32" s="38" t="n"/>
      <c r="J32" s="5">
        <f>IF(OR('Takenlijst'!$A32="",'Takenlijst'!$I32=""),"",IF('Takenlijst'!$G32="Afgerond",0,'Takenlijst'!$I32-TODAY()))</f>
        <v/>
      </c>
      <c r="K32" s="6" t="n"/>
      <c r="L32" s="28" t="n"/>
      <c r="M32" s="28" t="n"/>
      <c r="N32" s="29" t="n"/>
      <c r="O32" s="29" t="n"/>
      <c r="P32" s="30">
        <f>IF('Takenlijst'!$A32="","",IF(OR('Takenlijst'!$N32="",'Takenlijst'!$O32=""),"",IFERROR('Takenlijst'!$N32-'Takenlijst'!$O32,"")))</f>
        <v/>
      </c>
      <c r="Q32" s="10">
        <f>IF(OR('Takenlijst'!$A32="",'Takenlijst'!$I32=""),"",IF('Takenlijst'!$G32="Afgerond","Afgerond",IF('Takenlijst'!$I32&lt;TODAY(),"Te laat",IF('Takenlijst'!$I32-TODAY()&lt;=3,"Bijna deadline","Op schema"))))</f>
        <v/>
      </c>
      <c r="R32" s="38" t="n"/>
      <c r="S32" s="3" t="n"/>
      <c r="T32" s="11">
        <f>IF(OR('Takenlijst'!$A32="",'Takenlijst'!$N32=""),"",IFERROR('Takenlijst'!$O32/'Takenlijst'!$N32,0))</f>
        <v/>
      </c>
    </row>
    <row r="33" ht="20" customHeight="1">
      <c r="A33" s="2" t="n"/>
      <c r="B33" s="3" t="n"/>
      <c r="C33" s="3" t="n"/>
      <c r="D33" s="2" t="n"/>
      <c r="E33" s="2" t="n"/>
      <c r="F33" s="2" t="n"/>
      <c r="G33" s="2" t="n"/>
      <c r="H33" s="38" t="n"/>
      <c r="I33" s="38" t="n"/>
      <c r="J33" s="12">
        <f>IF(OR('Takenlijst'!$A33="",'Takenlijst'!$I33=""),"",IF('Takenlijst'!$G33="Afgerond",0,'Takenlijst'!$I33-TODAY()))</f>
        <v/>
      </c>
      <c r="K33" s="6" t="n"/>
      <c r="L33" s="28" t="n"/>
      <c r="M33" s="28" t="n"/>
      <c r="N33" s="29" t="n"/>
      <c r="O33" s="29" t="n"/>
      <c r="P33" s="31">
        <f>IF('Takenlijst'!$A33="","",IF(OR('Takenlijst'!$N33="",'Takenlijst'!$O33=""),"",IFERROR('Takenlijst'!$N33-'Takenlijst'!$O33,"")))</f>
        <v/>
      </c>
      <c r="Q33" s="14">
        <f>IF(OR('Takenlijst'!$A33="",'Takenlijst'!$I33=""),"",IF('Takenlijst'!$G33="Afgerond","Afgerond",IF('Takenlijst'!$I33&lt;TODAY(),"Te laat",IF('Takenlijst'!$I33-TODAY()&lt;=3,"Bijna deadline","Op schema"))))</f>
        <v/>
      </c>
      <c r="R33" s="38" t="n"/>
      <c r="S33" s="3" t="n"/>
      <c r="T33" s="15">
        <f>IF(OR('Takenlijst'!$A33="",'Takenlijst'!$N33=""),"",IFERROR('Takenlijst'!$O33/'Takenlijst'!$N33,0))</f>
        <v/>
      </c>
    </row>
    <row r="34" ht="20" customHeight="1">
      <c r="A34" s="2" t="n"/>
      <c r="B34" s="3" t="n"/>
      <c r="C34" s="3" t="n"/>
      <c r="D34" s="2" t="n"/>
      <c r="E34" s="2" t="n"/>
      <c r="F34" s="2" t="n"/>
      <c r="G34" s="2" t="n"/>
      <c r="H34" s="38" t="n"/>
      <c r="I34" s="38" t="n"/>
      <c r="J34" s="5">
        <f>IF(OR('Takenlijst'!$A34="",'Takenlijst'!$I34=""),"",IF('Takenlijst'!$G34="Afgerond",0,'Takenlijst'!$I34-TODAY()))</f>
        <v/>
      </c>
      <c r="K34" s="6" t="n"/>
      <c r="L34" s="28" t="n"/>
      <c r="M34" s="28" t="n"/>
      <c r="N34" s="29" t="n"/>
      <c r="O34" s="29" t="n"/>
      <c r="P34" s="30">
        <f>IF('Takenlijst'!$A34="","",IF(OR('Takenlijst'!$N34="",'Takenlijst'!$O34=""),"",IFERROR('Takenlijst'!$N34-'Takenlijst'!$O34,"")))</f>
        <v/>
      </c>
      <c r="Q34" s="10">
        <f>IF(OR('Takenlijst'!$A34="",'Takenlijst'!$I34=""),"",IF('Takenlijst'!$G34="Afgerond","Afgerond",IF('Takenlijst'!$I34&lt;TODAY(),"Te laat",IF('Takenlijst'!$I34-TODAY()&lt;=3,"Bijna deadline","Op schema"))))</f>
        <v/>
      </c>
      <c r="R34" s="38" t="n"/>
      <c r="S34" s="3" t="n"/>
      <c r="T34" s="11">
        <f>IF(OR('Takenlijst'!$A34="",'Takenlijst'!$N34=""),"",IFERROR('Takenlijst'!$O34/'Takenlijst'!$N34,0))</f>
        <v/>
      </c>
    </row>
    <row r="35" ht="20" customHeight="1">
      <c r="A35" s="2" t="n"/>
      <c r="B35" s="3" t="n"/>
      <c r="C35" s="3" t="n"/>
      <c r="D35" s="2" t="n"/>
      <c r="E35" s="2" t="n"/>
      <c r="F35" s="2" t="n"/>
      <c r="G35" s="2" t="n"/>
      <c r="H35" s="38" t="n"/>
      <c r="I35" s="38" t="n"/>
      <c r="J35" s="12">
        <f>IF(OR('Takenlijst'!$A35="",'Takenlijst'!$I35=""),"",IF('Takenlijst'!$G35="Afgerond",0,'Takenlijst'!$I35-TODAY()))</f>
        <v/>
      </c>
      <c r="K35" s="6" t="n"/>
      <c r="L35" s="28" t="n"/>
      <c r="M35" s="28" t="n"/>
      <c r="N35" s="29" t="n"/>
      <c r="O35" s="29" t="n"/>
      <c r="P35" s="31">
        <f>IF('Takenlijst'!$A35="","",IF(OR('Takenlijst'!$N35="",'Takenlijst'!$O35=""),"",IFERROR('Takenlijst'!$N35-'Takenlijst'!$O35,"")))</f>
        <v/>
      </c>
      <c r="Q35" s="14">
        <f>IF(OR('Takenlijst'!$A35="",'Takenlijst'!$I35=""),"",IF('Takenlijst'!$G35="Afgerond","Afgerond",IF('Takenlijst'!$I35&lt;TODAY(),"Te laat",IF('Takenlijst'!$I35-TODAY()&lt;=3,"Bijna deadline","Op schema"))))</f>
        <v/>
      </c>
      <c r="R35" s="38" t="n"/>
      <c r="S35" s="3" t="n"/>
      <c r="T35" s="15">
        <f>IF(OR('Takenlijst'!$A35="",'Takenlijst'!$N35=""),"",IFERROR('Takenlijst'!$O35/'Takenlijst'!$N35,0))</f>
        <v/>
      </c>
    </row>
    <row r="36" ht="20" customHeight="1">
      <c r="A36" s="2" t="n"/>
      <c r="B36" s="3" t="n"/>
      <c r="C36" s="3" t="n"/>
      <c r="D36" s="2" t="n"/>
      <c r="E36" s="2" t="n"/>
      <c r="F36" s="2" t="n"/>
      <c r="G36" s="2" t="n"/>
      <c r="H36" s="38" t="n"/>
      <c r="I36" s="38" t="n"/>
      <c r="J36" s="5">
        <f>IF(OR('Takenlijst'!$A36="",'Takenlijst'!$I36=""),"",IF('Takenlijst'!$G36="Afgerond",0,'Takenlijst'!$I36-TODAY()))</f>
        <v/>
      </c>
      <c r="K36" s="6" t="n"/>
      <c r="L36" s="28" t="n"/>
      <c r="M36" s="28" t="n"/>
      <c r="N36" s="29" t="n"/>
      <c r="O36" s="29" t="n"/>
      <c r="P36" s="30">
        <f>IF('Takenlijst'!$A36="","",IF(OR('Takenlijst'!$N36="",'Takenlijst'!$O36=""),"",IFERROR('Takenlijst'!$N36-'Takenlijst'!$O36,"")))</f>
        <v/>
      </c>
      <c r="Q36" s="10">
        <f>IF(OR('Takenlijst'!$A36="",'Takenlijst'!$I36=""),"",IF('Takenlijst'!$G36="Afgerond","Afgerond",IF('Takenlijst'!$I36&lt;TODAY(),"Te laat",IF('Takenlijst'!$I36-TODAY()&lt;=3,"Bijna deadline","Op schema"))))</f>
        <v/>
      </c>
      <c r="R36" s="38" t="n"/>
      <c r="S36" s="3" t="n"/>
      <c r="T36" s="11">
        <f>IF(OR('Takenlijst'!$A36="",'Takenlijst'!$N36=""),"",IFERROR('Takenlijst'!$O36/'Takenlijst'!$N36,0))</f>
        <v/>
      </c>
    </row>
    <row r="37" ht="20" customHeight="1">
      <c r="A37" s="2" t="n"/>
      <c r="B37" s="3" t="n"/>
      <c r="C37" s="3" t="n"/>
      <c r="D37" s="2" t="n"/>
      <c r="E37" s="2" t="n"/>
      <c r="F37" s="2" t="n"/>
      <c r="G37" s="2" t="n"/>
      <c r="H37" s="38" t="n"/>
      <c r="I37" s="38" t="n"/>
      <c r="J37" s="12">
        <f>IF(OR('Takenlijst'!$A37="",'Takenlijst'!$I37=""),"",IF('Takenlijst'!$G37="Afgerond",0,'Takenlijst'!$I37-TODAY()))</f>
        <v/>
      </c>
      <c r="K37" s="6" t="n"/>
      <c r="L37" s="28" t="n"/>
      <c r="M37" s="28" t="n"/>
      <c r="N37" s="29" t="n"/>
      <c r="O37" s="29" t="n"/>
      <c r="P37" s="31">
        <f>IF('Takenlijst'!$A37="","",IF(OR('Takenlijst'!$N37="",'Takenlijst'!$O37=""),"",IFERROR('Takenlijst'!$N37-'Takenlijst'!$O37,"")))</f>
        <v/>
      </c>
      <c r="Q37" s="14">
        <f>IF(OR('Takenlijst'!$A37="",'Takenlijst'!$I37=""),"",IF('Takenlijst'!$G37="Afgerond","Afgerond",IF('Takenlijst'!$I37&lt;TODAY(),"Te laat",IF('Takenlijst'!$I37-TODAY()&lt;=3,"Bijna deadline","Op schema"))))</f>
        <v/>
      </c>
      <c r="R37" s="38" t="n"/>
      <c r="S37" s="3" t="n"/>
      <c r="T37" s="15">
        <f>IF(OR('Takenlijst'!$A37="",'Takenlijst'!$N37=""),"",IFERROR('Takenlijst'!$O37/'Takenlijst'!$N37,0))</f>
        <v/>
      </c>
    </row>
    <row r="38" ht="20" customHeight="1">
      <c r="A38" s="2" t="n"/>
      <c r="B38" s="3" t="n"/>
      <c r="C38" s="3" t="n"/>
      <c r="D38" s="2" t="n"/>
      <c r="E38" s="2" t="n"/>
      <c r="F38" s="2" t="n"/>
      <c r="G38" s="2" t="n"/>
      <c r="H38" s="38" t="n"/>
      <c r="I38" s="38" t="n"/>
      <c r="J38" s="5">
        <f>IF(OR('Takenlijst'!$A38="",'Takenlijst'!$I38=""),"",IF('Takenlijst'!$G38="Afgerond",0,'Takenlijst'!$I38-TODAY()))</f>
        <v/>
      </c>
      <c r="K38" s="6" t="n"/>
      <c r="L38" s="28" t="n"/>
      <c r="M38" s="28" t="n"/>
      <c r="N38" s="29" t="n"/>
      <c r="O38" s="29" t="n"/>
      <c r="P38" s="30">
        <f>IF('Takenlijst'!$A38="","",IF(OR('Takenlijst'!$N38="",'Takenlijst'!$O38=""),"",IFERROR('Takenlijst'!$N38-'Takenlijst'!$O38,"")))</f>
        <v/>
      </c>
      <c r="Q38" s="10">
        <f>IF(OR('Takenlijst'!$A38="",'Takenlijst'!$I38=""),"",IF('Takenlijst'!$G38="Afgerond","Afgerond",IF('Takenlijst'!$I38&lt;TODAY(),"Te laat",IF('Takenlijst'!$I38-TODAY()&lt;=3,"Bijna deadline","Op schema"))))</f>
        <v/>
      </c>
      <c r="R38" s="38" t="n"/>
      <c r="S38" s="3" t="n"/>
      <c r="T38" s="11">
        <f>IF(OR('Takenlijst'!$A38="",'Takenlijst'!$N38=""),"",IFERROR('Takenlijst'!$O38/'Takenlijst'!$N38,0))</f>
        <v/>
      </c>
    </row>
    <row r="39" ht="20" customHeight="1">
      <c r="A39" s="2" t="n"/>
      <c r="B39" s="3" t="n"/>
      <c r="C39" s="3" t="n"/>
      <c r="D39" s="2" t="n"/>
      <c r="E39" s="2" t="n"/>
      <c r="F39" s="2" t="n"/>
      <c r="G39" s="2" t="n"/>
      <c r="H39" s="38" t="n"/>
      <c r="I39" s="38" t="n"/>
      <c r="J39" s="12">
        <f>IF(OR('Takenlijst'!$A39="",'Takenlijst'!$I39=""),"",IF('Takenlijst'!$G39="Afgerond",0,'Takenlijst'!$I39-TODAY()))</f>
        <v/>
      </c>
      <c r="K39" s="6" t="n"/>
      <c r="L39" s="28" t="n"/>
      <c r="M39" s="28" t="n"/>
      <c r="N39" s="29" t="n"/>
      <c r="O39" s="29" t="n"/>
      <c r="P39" s="31">
        <f>IF('Takenlijst'!$A39="","",IF(OR('Takenlijst'!$N39="",'Takenlijst'!$O39=""),"",IFERROR('Takenlijst'!$N39-'Takenlijst'!$O39,"")))</f>
        <v/>
      </c>
      <c r="Q39" s="14">
        <f>IF(OR('Takenlijst'!$A39="",'Takenlijst'!$I39=""),"",IF('Takenlijst'!$G39="Afgerond","Afgerond",IF('Takenlijst'!$I39&lt;TODAY(),"Te laat",IF('Takenlijst'!$I39-TODAY()&lt;=3,"Bijna deadline","Op schema"))))</f>
        <v/>
      </c>
      <c r="R39" s="38" t="n"/>
      <c r="S39" s="3" t="n"/>
      <c r="T39" s="15">
        <f>IF(OR('Takenlijst'!$A39="",'Takenlijst'!$N39=""),"",IFERROR('Takenlijst'!$O39/'Takenlijst'!$N39,0))</f>
        <v/>
      </c>
    </row>
    <row r="40" ht="20" customHeight="1">
      <c r="A40" s="2" t="n"/>
      <c r="B40" s="3" t="n"/>
      <c r="C40" s="3" t="n"/>
      <c r="D40" s="2" t="n"/>
      <c r="E40" s="2" t="n"/>
      <c r="F40" s="2" t="n"/>
      <c r="G40" s="2" t="n"/>
      <c r="H40" s="38" t="n"/>
      <c r="I40" s="38" t="n"/>
      <c r="J40" s="5">
        <f>IF(OR('Takenlijst'!$A40="",'Takenlijst'!$I40=""),"",IF('Takenlijst'!$G40="Afgerond",0,'Takenlijst'!$I40-TODAY()))</f>
        <v/>
      </c>
      <c r="K40" s="6" t="n"/>
      <c r="L40" s="28" t="n"/>
      <c r="M40" s="28" t="n"/>
      <c r="N40" s="29" t="n"/>
      <c r="O40" s="29" t="n"/>
      <c r="P40" s="30">
        <f>IF('Takenlijst'!$A40="","",IF(OR('Takenlijst'!$N40="",'Takenlijst'!$O40=""),"",IFERROR('Takenlijst'!$N40-'Takenlijst'!$O40,"")))</f>
        <v/>
      </c>
      <c r="Q40" s="10">
        <f>IF(OR('Takenlijst'!$A40="",'Takenlijst'!$I40=""),"",IF('Takenlijst'!$G40="Afgerond","Afgerond",IF('Takenlijst'!$I40&lt;TODAY(),"Te laat",IF('Takenlijst'!$I40-TODAY()&lt;=3,"Bijna deadline","Op schema"))))</f>
        <v/>
      </c>
      <c r="R40" s="38" t="n"/>
      <c r="S40" s="3" t="n"/>
      <c r="T40" s="11">
        <f>IF(OR('Takenlijst'!$A40="",'Takenlijst'!$N40=""),"",IFERROR('Takenlijst'!$O40/'Takenlijst'!$N40,0))</f>
        <v/>
      </c>
    </row>
    <row r="41" ht="20" customHeight="1">
      <c r="A41" s="2" t="n"/>
      <c r="B41" s="3" t="n"/>
      <c r="C41" s="3" t="n"/>
      <c r="D41" s="2" t="n"/>
      <c r="E41" s="2" t="n"/>
      <c r="F41" s="2" t="n"/>
      <c r="G41" s="2" t="n"/>
      <c r="H41" s="38" t="n"/>
      <c r="I41" s="38" t="n"/>
      <c r="J41" s="12">
        <f>IF(OR('Takenlijst'!$A41="",'Takenlijst'!$I41=""),"",IF('Takenlijst'!$G41="Afgerond",0,'Takenlijst'!$I41-TODAY()))</f>
        <v/>
      </c>
      <c r="K41" s="6" t="n"/>
      <c r="L41" s="28" t="n"/>
      <c r="M41" s="28" t="n"/>
      <c r="N41" s="29" t="n"/>
      <c r="O41" s="29" t="n"/>
      <c r="P41" s="31">
        <f>IF('Takenlijst'!$A41="","",IF(OR('Takenlijst'!$N41="",'Takenlijst'!$O41=""),"",IFERROR('Takenlijst'!$N41-'Takenlijst'!$O41,"")))</f>
        <v/>
      </c>
      <c r="Q41" s="14">
        <f>IF(OR('Takenlijst'!$A41="",'Takenlijst'!$I41=""),"",IF('Takenlijst'!$G41="Afgerond","Afgerond",IF('Takenlijst'!$I41&lt;TODAY(),"Te laat",IF('Takenlijst'!$I41-TODAY()&lt;=3,"Bijna deadline","Op schema"))))</f>
        <v/>
      </c>
      <c r="R41" s="38" t="n"/>
      <c r="S41" s="3" t="n"/>
      <c r="T41" s="15">
        <f>IF(OR('Takenlijst'!$A41="",'Takenlijst'!$N41=""),"",IFERROR('Takenlijst'!$O41/'Takenlijst'!$N41,0))</f>
        <v/>
      </c>
    </row>
    <row r="42" ht="20" customHeight="1">
      <c r="A42" s="2" t="n"/>
      <c r="B42" s="3" t="n"/>
      <c r="C42" s="3" t="n"/>
      <c r="D42" s="2" t="n"/>
      <c r="E42" s="2" t="n"/>
      <c r="F42" s="2" t="n"/>
      <c r="G42" s="2" t="n"/>
      <c r="H42" s="38" t="n"/>
      <c r="I42" s="38" t="n"/>
      <c r="J42" s="5">
        <f>IF(OR('Takenlijst'!$A42="",'Takenlijst'!$I42=""),"",IF('Takenlijst'!$G42="Afgerond",0,'Takenlijst'!$I42-TODAY()))</f>
        <v/>
      </c>
      <c r="K42" s="6" t="n"/>
      <c r="L42" s="28" t="n"/>
      <c r="M42" s="28" t="n"/>
      <c r="N42" s="29" t="n"/>
      <c r="O42" s="29" t="n"/>
      <c r="P42" s="30">
        <f>IF('Takenlijst'!$A42="","",IF(OR('Takenlijst'!$N42="",'Takenlijst'!$O42=""),"",IFERROR('Takenlijst'!$N42-'Takenlijst'!$O42,"")))</f>
        <v/>
      </c>
      <c r="Q42" s="10">
        <f>IF(OR('Takenlijst'!$A42="",'Takenlijst'!$I42=""),"",IF('Takenlijst'!$G42="Afgerond","Afgerond",IF('Takenlijst'!$I42&lt;TODAY(),"Te laat",IF('Takenlijst'!$I42-TODAY()&lt;=3,"Bijna deadline","Op schema"))))</f>
        <v/>
      </c>
      <c r="R42" s="38" t="n"/>
      <c r="S42" s="3" t="n"/>
      <c r="T42" s="11">
        <f>IF(OR('Takenlijst'!$A42="",'Takenlijst'!$N42=""),"",IFERROR('Takenlijst'!$O42/'Takenlijst'!$N42,0))</f>
        <v/>
      </c>
    </row>
    <row r="43" ht="20" customHeight="1">
      <c r="A43" s="2" t="n"/>
      <c r="B43" s="3" t="n"/>
      <c r="C43" s="3" t="n"/>
      <c r="D43" s="2" t="n"/>
      <c r="E43" s="2" t="n"/>
      <c r="F43" s="2" t="n"/>
      <c r="G43" s="2" t="n"/>
      <c r="H43" s="38" t="n"/>
      <c r="I43" s="38" t="n"/>
      <c r="J43" s="12">
        <f>IF(OR('Takenlijst'!$A43="",'Takenlijst'!$I43=""),"",IF('Takenlijst'!$G43="Afgerond",0,'Takenlijst'!$I43-TODAY()))</f>
        <v/>
      </c>
      <c r="K43" s="6" t="n"/>
      <c r="L43" s="28" t="n"/>
      <c r="M43" s="28" t="n"/>
      <c r="N43" s="29" t="n"/>
      <c r="O43" s="29" t="n"/>
      <c r="P43" s="31">
        <f>IF('Takenlijst'!$A43="","",IF(OR('Takenlijst'!$N43="",'Takenlijst'!$O43=""),"",IFERROR('Takenlijst'!$N43-'Takenlijst'!$O43,"")))</f>
        <v/>
      </c>
      <c r="Q43" s="14">
        <f>IF(OR('Takenlijst'!$A43="",'Takenlijst'!$I43=""),"",IF('Takenlijst'!$G43="Afgerond","Afgerond",IF('Takenlijst'!$I43&lt;TODAY(),"Te laat",IF('Takenlijst'!$I43-TODAY()&lt;=3,"Bijna deadline","Op schema"))))</f>
        <v/>
      </c>
      <c r="R43" s="38" t="n"/>
      <c r="S43" s="3" t="n"/>
      <c r="T43" s="15">
        <f>IF(OR('Takenlijst'!$A43="",'Takenlijst'!$N43=""),"",IFERROR('Takenlijst'!$O43/'Takenlijst'!$N43,0))</f>
        <v/>
      </c>
    </row>
    <row r="44" ht="20" customHeight="1">
      <c r="A44" s="2" t="n"/>
      <c r="B44" s="3" t="n"/>
      <c r="C44" s="3" t="n"/>
      <c r="D44" s="2" t="n"/>
      <c r="E44" s="2" t="n"/>
      <c r="F44" s="2" t="n"/>
      <c r="G44" s="2" t="n"/>
      <c r="H44" s="38" t="n"/>
      <c r="I44" s="38" t="n"/>
      <c r="J44" s="5">
        <f>IF(OR('Takenlijst'!$A44="",'Takenlijst'!$I44=""),"",IF('Takenlijst'!$G44="Afgerond",0,'Takenlijst'!$I44-TODAY()))</f>
        <v/>
      </c>
      <c r="K44" s="6" t="n"/>
      <c r="L44" s="28" t="n"/>
      <c r="M44" s="28" t="n"/>
      <c r="N44" s="29" t="n"/>
      <c r="O44" s="29" t="n"/>
      <c r="P44" s="30">
        <f>IF('Takenlijst'!$A44="","",IF(OR('Takenlijst'!$N44="",'Takenlijst'!$O44=""),"",IFERROR('Takenlijst'!$N44-'Takenlijst'!$O44,"")))</f>
        <v/>
      </c>
      <c r="Q44" s="10">
        <f>IF(OR('Takenlijst'!$A44="",'Takenlijst'!$I44=""),"",IF('Takenlijst'!$G44="Afgerond","Afgerond",IF('Takenlijst'!$I44&lt;TODAY(),"Te laat",IF('Takenlijst'!$I44-TODAY()&lt;=3,"Bijna deadline","Op schema"))))</f>
        <v/>
      </c>
      <c r="R44" s="38" t="n"/>
      <c r="S44" s="3" t="n"/>
      <c r="T44" s="11">
        <f>IF(OR('Takenlijst'!$A44="",'Takenlijst'!$N44=""),"",IFERROR('Takenlijst'!$O44/'Takenlijst'!$N44,0))</f>
        <v/>
      </c>
    </row>
    <row r="45" ht="20" customHeight="1">
      <c r="A45" s="2" t="n"/>
      <c r="B45" s="3" t="n"/>
      <c r="C45" s="3" t="n"/>
      <c r="D45" s="2" t="n"/>
      <c r="E45" s="2" t="n"/>
      <c r="F45" s="2" t="n"/>
      <c r="G45" s="2" t="n"/>
      <c r="H45" s="38" t="n"/>
      <c r="I45" s="38" t="n"/>
      <c r="J45" s="12">
        <f>IF(OR('Takenlijst'!$A45="",'Takenlijst'!$I45=""),"",IF('Takenlijst'!$G45="Afgerond",0,'Takenlijst'!$I45-TODAY()))</f>
        <v/>
      </c>
      <c r="K45" s="6" t="n"/>
      <c r="L45" s="28" t="n"/>
      <c r="M45" s="28" t="n"/>
      <c r="N45" s="29" t="n"/>
      <c r="O45" s="29" t="n"/>
      <c r="P45" s="31">
        <f>IF('Takenlijst'!$A45="","",IF(OR('Takenlijst'!$N45="",'Takenlijst'!$O45=""),"",IFERROR('Takenlijst'!$N45-'Takenlijst'!$O45,"")))</f>
        <v/>
      </c>
      <c r="Q45" s="14">
        <f>IF(OR('Takenlijst'!$A45="",'Takenlijst'!$I45=""),"",IF('Takenlijst'!$G45="Afgerond","Afgerond",IF('Takenlijst'!$I45&lt;TODAY(),"Te laat",IF('Takenlijst'!$I45-TODAY()&lt;=3,"Bijna deadline","Op schema"))))</f>
        <v/>
      </c>
      <c r="R45" s="38" t="n"/>
      <c r="S45" s="3" t="n"/>
      <c r="T45" s="15">
        <f>IF(OR('Takenlijst'!$A45="",'Takenlijst'!$N45=""),"",IFERROR('Takenlijst'!$O45/'Takenlijst'!$N45,0))</f>
        <v/>
      </c>
    </row>
    <row r="46" ht="20" customHeight="1">
      <c r="A46" s="2" t="n"/>
      <c r="B46" s="3" t="n"/>
      <c r="C46" s="3" t="n"/>
      <c r="D46" s="2" t="n"/>
      <c r="E46" s="2" t="n"/>
      <c r="F46" s="2" t="n"/>
      <c r="G46" s="2" t="n"/>
      <c r="H46" s="38" t="n"/>
      <c r="I46" s="38" t="n"/>
      <c r="J46" s="5">
        <f>IF(OR('Takenlijst'!$A46="",'Takenlijst'!$I46=""),"",IF('Takenlijst'!$G46="Afgerond",0,'Takenlijst'!$I46-TODAY()))</f>
        <v/>
      </c>
      <c r="K46" s="6" t="n"/>
      <c r="L46" s="28" t="n"/>
      <c r="M46" s="28" t="n"/>
      <c r="N46" s="29" t="n"/>
      <c r="O46" s="29" t="n"/>
      <c r="P46" s="30">
        <f>IF('Takenlijst'!$A46="","",IF(OR('Takenlijst'!$N46="",'Takenlijst'!$O46=""),"",IFERROR('Takenlijst'!$N46-'Takenlijst'!$O46,"")))</f>
        <v/>
      </c>
      <c r="Q46" s="10">
        <f>IF(OR('Takenlijst'!$A46="",'Takenlijst'!$I46=""),"",IF('Takenlijst'!$G46="Afgerond","Afgerond",IF('Takenlijst'!$I46&lt;TODAY(),"Te laat",IF('Takenlijst'!$I46-TODAY()&lt;=3,"Bijna deadline","Op schema"))))</f>
        <v/>
      </c>
      <c r="R46" s="38" t="n"/>
      <c r="S46" s="3" t="n"/>
      <c r="T46" s="11">
        <f>IF(OR('Takenlijst'!$A46="",'Takenlijst'!$N46=""),"",IFERROR('Takenlijst'!$O46/'Takenlijst'!$N46,0))</f>
        <v/>
      </c>
    </row>
    <row r="47" ht="20" customHeight="1">
      <c r="A47" s="2" t="n"/>
      <c r="B47" s="3" t="n"/>
      <c r="C47" s="3" t="n"/>
      <c r="D47" s="2" t="n"/>
      <c r="E47" s="2" t="n"/>
      <c r="F47" s="2" t="n"/>
      <c r="G47" s="2" t="n"/>
      <c r="H47" s="38" t="n"/>
      <c r="I47" s="38" t="n"/>
      <c r="J47" s="12">
        <f>IF(OR('Takenlijst'!$A47="",'Takenlijst'!$I47=""),"",IF('Takenlijst'!$G47="Afgerond",0,'Takenlijst'!$I47-TODAY()))</f>
        <v/>
      </c>
      <c r="K47" s="6" t="n"/>
      <c r="L47" s="28" t="n"/>
      <c r="M47" s="28" t="n"/>
      <c r="N47" s="29" t="n"/>
      <c r="O47" s="29" t="n"/>
      <c r="P47" s="31">
        <f>IF('Takenlijst'!$A47="","",IF(OR('Takenlijst'!$N47="",'Takenlijst'!$O47=""),"",IFERROR('Takenlijst'!$N47-'Takenlijst'!$O47,"")))</f>
        <v/>
      </c>
      <c r="Q47" s="14">
        <f>IF(OR('Takenlijst'!$A47="",'Takenlijst'!$I47=""),"",IF('Takenlijst'!$G47="Afgerond","Afgerond",IF('Takenlijst'!$I47&lt;TODAY(),"Te laat",IF('Takenlijst'!$I47-TODAY()&lt;=3,"Bijna deadline","Op schema"))))</f>
        <v/>
      </c>
      <c r="R47" s="38" t="n"/>
      <c r="S47" s="3" t="n"/>
      <c r="T47" s="15">
        <f>IF(OR('Takenlijst'!$A47="",'Takenlijst'!$N47=""),"",IFERROR('Takenlijst'!$O47/'Takenlijst'!$N47,0))</f>
        <v/>
      </c>
    </row>
    <row r="48" ht="20" customHeight="1">
      <c r="A48" s="2" t="n"/>
      <c r="B48" s="3" t="n"/>
      <c r="C48" s="3" t="n"/>
      <c r="D48" s="2" t="n"/>
      <c r="E48" s="2" t="n"/>
      <c r="F48" s="2" t="n"/>
      <c r="G48" s="2" t="n"/>
      <c r="H48" s="38" t="n"/>
      <c r="I48" s="38" t="n"/>
      <c r="J48" s="5">
        <f>IF(OR('Takenlijst'!$A48="",'Takenlijst'!$I48=""),"",IF('Takenlijst'!$G48="Afgerond",0,'Takenlijst'!$I48-TODAY()))</f>
        <v/>
      </c>
      <c r="K48" s="6" t="n"/>
      <c r="L48" s="28" t="n"/>
      <c r="M48" s="28" t="n"/>
      <c r="N48" s="29" t="n"/>
      <c r="O48" s="29" t="n"/>
      <c r="P48" s="30">
        <f>IF('Takenlijst'!$A48="","",IF(OR('Takenlijst'!$N48="",'Takenlijst'!$O48=""),"",IFERROR('Takenlijst'!$N48-'Takenlijst'!$O48,"")))</f>
        <v/>
      </c>
      <c r="Q48" s="10">
        <f>IF(OR('Takenlijst'!$A48="",'Takenlijst'!$I48=""),"",IF('Takenlijst'!$G48="Afgerond","Afgerond",IF('Takenlijst'!$I48&lt;TODAY(),"Te laat",IF('Takenlijst'!$I48-TODAY()&lt;=3,"Bijna deadline","Op schema"))))</f>
        <v/>
      </c>
      <c r="R48" s="38" t="n"/>
      <c r="S48" s="3" t="n"/>
      <c r="T48" s="11">
        <f>IF(OR('Takenlijst'!$A48="",'Takenlijst'!$N48=""),"",IFERROR('Takenlijst'!$O48/'Takenlijst'!$N48,0))</f>
        <v/>
      </c>
    </row>
    <row r="49" ht="20" customHeight="1">
      <c r="A49" s="2" t="n"/>
      <c r="B49" s="3" t="n"/>
      <c r="C49" s="3" t="n"/>
      <c r="D49" s="2" t="n"/>
      <c r="E49" s="2" t="n"/>
      <c r="F49" s="2" t="n"/>
      <c r="G49" s="2" t="n"/>
      <c r="H49" s="38" t="n"/>
      <c r="I49" s="38" t="n"/>
      <c r="J49" s="12">
        <f>IF(OR('Takenlijst'!$A49="",'Takenlijst'!$I49=""),"",IF('Takenlijst'!$G49="Afgerond",0,'Takenlijst'!$I49-TODAY()))</f>
        <v/>
      </c>
      <c r="K49" s="6" t="n"/>
      <c r="L49" s="28" t="n"/>
      <c r="M49" s="28" t="n"/>
      <c r="N49" s="29" t="n"/>
      <c r="O49" s="29" t="n"/>
      <c r="P49" s="31">
        <f>IF('Takenlijst'!$A49="","",IF(OR('Takenlijst'!$N49="",'Takenlijst'!$O49=""),"",IFERROR('Takenlijst'!$N49-'Takenlijst'!$O49,"")))</f>
        <v/>
      </c>
      <c r="Q49" s="14">
        <f>IF(OR('Takenlijst'!$A49="",'Takenlijst'!$I49=""),"",IF('Takenlijst'!$G49="Afgerond","Afgerond",IF('Takenlijst'!$I49&lt;TODAY(),"Te laat",IF('Takenlijst'!$I49-TODAY()&lt;=3,"Bijna deadline","Op schema"))))</f>
        <v/>
      </c>
      <c r="R49" s="38" t="n"/>
      <c r="S49" s="3" t="n"/>
      <c r="T49" s="15">
        <f>IF(OR('Takenlijst'!$A49="",'Takenlijst'!$N49=""),"",IFERROR('Takenlijst'!$O49/'Takenlijst'!$N49,0))</f>
        <v/>
      </c>
    </row>
    <row r="50" ht="20" customHeight="1">
      <c r="A50" s="2" t="n"/>
      <c r="B50" s="3" t="n"/>
      <c r="C50" s="3" t="n"/>
      <c r="D50" s="2" t="n"/>
      <c r="E50" s="2" t="n"/>
      <c r="F50" s="2" t="n"/>
      <c r="G50" s="2" t="n"/>
      <c r="H50" s="38" t="n"/>
      <c r="I50" s="38" t="n"/>
      <c r="J50" s="5">
        <f>IF(OR('Takenlijst'!$A50="",'Takenlijst'!$I50=""),"",IF('Takenlijst'!$G50="Afgerond",0,'Takenlijst'!$I50-TODAY()))</f>
        <v/>
      </c>
      <c r="K50" s="6" t="n"/>
      <c r="L50" s="28" t="n"/>
      <c r="M50" s="28" t="n"/>
      <c r="N50" s="29" t="n"/>
      <c r="O50" s="29" t="n"/>
      <c r="P50" s="30">
        <f>IF('Takenlijst'!$A50="","",IF(OR('Takenlijst'!$N50="",'Takenlijst'!$O50=""),"",IFERROR('Takenlijst'!$N50-'Takenlijst'!$O50,"")))</f>
        <v/>
      </c>
      <c r="Q50" s="10">
        <f>IF(OR('Takenlijst'!$A50="",'Takenlijst'!$I50=""),"",IF('Takenlijst'!$G50="Afgerond","Afgerond",IF('Takenlijst'!$I50&lt;TODAY(),"Te laat",IF('Takenlijst'!$I50-TODAY()&lt;=3,"Bijna deadline","Op schema"))))</f>
        <v/>
      </c>
      <c r="R50" s="38" t="n"/>
      <c r="S50" s="3" t="n"/>
      <c r="T50" s="11">
        <f>IF(OR('Takenlijst'!$A50="",'Takenlijst'!$N50=""),"",IFERROR('Takenlijst'!$O50/'Takenlijst'!$N50,0))</f>
        <v/>
      </c>
    </row>
    <row r="51" ht="20" customHeight="1">
      <c r="A51" s="2" t="n"/>
      <c r="B51" s="3" t="n"/>
      <c r="C51" s="3" t="n"/>
      <c r="D51" s="2" t="n"/>
      <c r="E51" s="2" t="n"/>
      <c r="F51" s="2" t="n"/>
      <c r="G51" s="2" t="n"/>
      <c r="H51" s="38" t="n"/>
      <c r="I51" s="38" t="n"/>
      <c r="J51" s="12">
        <f>IF(OR('Takenlijst'!$A51="",'Takenlijst'!$I51=""),"",IF('Takenlijst'!$G51="Afgerond",0,'Takenlijst'!$I51-TODAY()))</f>
        <v/>
      </c>
      <c r="K51" s="6" t="n"/>
      <c r="L51" s="28" t="n"/>
      <c r="M51" s="28" t="n"/>
      <c r="N51" s="29" t="n"/>
      <c r="O51" s="29" t="n"/>
      <c r="P51" s="31">
        <f>IF('Takenlijst'!$A51="","",IF(OR('Takenlijst'!$N51="",'Takenlijst'!$O51=""),"",IFERROR('Takenlijst'!$N51-'Takenlijst'!$O51,"")))</f>
        <v/>
      </c>
      <c r="Q51" s="14">
        <f>IF(OR('Takenlijst'!$A51="",'Takenlijst'!$I51=""),"",IF('Takenlijst'!$G51="Afgerond","Afgerond",IF('Takenlijst'!$I51&lt;TODAY(),"Te laat",IF('Takenlijst'!$I51-TODAY()&lt;=3,"Bijna deadline","Op schema"))))</f>
        <v/>
      </c>
      <c r="R51" s="38" t="n"/>
      <c r="S51" s="3" t="n"/>
      <c r="T51" s="15">
        <f>IF(OR('Takenlijst'!$A51="",'Takenlijst'!$N51=""),"",IFERROR('Takenlijst'!$O51/'Takenlijst'!$N51,0))</f>
        <v/>
      </c>
    </row>
    <row r="52" ht="20" customHeight="1">
      <c r="A52" s="2" t="n"/>
      <c r="B52" s="3" t="n"/>
      <c r="C52" s="3" t="n"/>
      <c r="D52" s="2" t="n"/>
      <c r="E52" s="2" t="n"/>
      <c r="F52" s="2" t="n"/>
      <c r="G52" s="2" t="n"/>
      <c r="H52" s="38" t="n"/>
      <c r="I52" s="38" t="n"/>
      <c r="J52" s="5">
        <f>IF(OR('Takenlijst'!$A52="",'Takenlijst'!$I52=""),"",IF('Takenlijst'!$G52="Afgerond",0,'Takenlijst'!$I52-TODAY()))</f>
        <v/>
      </c>
      <c r="K52" s="6" t="n"/>
      <c r="L52" s="28" t="n"/>
      <c r="M52" s="28" t="n"/>
      <c r="N52" s="29" t="n"/>
      <c r="O52" s="29" t="n"/>
      <c r="P52" s="30">
        <f>IF('Takenlijst'!$A52="","",IF(OR('Takenlijst'!$N52="",'Takenlijst'!$O52=""),"",IFERROR('Takenlijst'!$N52-'Takenlijst'!$O52,"")))</f>
        <v/>
      </c>
      <c r="Q52" s="10">
        <f>IF(OR('Takenlijst'!$A52="",'Takenlijst'!$I52=""),"",IF('Takenlijst'!$G52="Afgerond","Afgerond",IF('Takenlijst'!$I52&lt;TODAY(),"Te laat",IF('Takenlijst'!$I52-TODAY()&lt;=3,"Bijna deadline","Op schema"))))</f>
        <v/>
      </c>
      <c r="R52" s="38" t="n"/>
      <c r="S52" s="3" t="n"/>
      <c r="T52" s="11">
        <f>IF(OR('Takenlijst'!$A52="",'Takenlijst'!$N52=""),"",IFERROR('Takenlijst'!$O52/'Takenlijst'!$N52,0))</f>
        <v/>
      </c>
    </row>
    <row r="53" ht="20" customHeight="1">
      <c r="A53" s="2" t="n"/>
      <c r="B53" s="3" t="n"/>
      <c r="C53" s="3" t="n"/>
      <c r="D53" s="2" t="n"/>
      <c r="E53" s="2" t="n"/>
      <c r="F53" s="2" t="n"/>
      <c r="G53" s="2" t="n"/>
      <c r="H53" s="38" t="n"/>
      <c r="I53" s="38" t="n"/>
      <c r="J53" s="12">
        <f>IF(OR('Takenlijst'!$A53="",'Takenlijst'!$I53=""),"",IF('Takenlijst'!$G53="Afgerond",0,'Takenlijst'!$I53-TODAY()))</f>
        <v/>
      </c>
      <c r="K53" s="6" t="n"/>
      <c r="L53" s="28" t="n"/>
      <c r="M53" s="28" t="n"/>
      <c r="N53" s="29" t="n"/>
      <c r="O53" s="29" t="n"/>
      <c r="P53" s="31">
        <f>IF('Takenlijst'!$A53="","",IF(OR('Takenlijst'!$N53="",'Takenlijst'!$O53=""),"",IFERROR('Takenlijst'!$N53-'Takenlijst'!$O53,"")))</f>
        <v/>
      </c>
      <c r="Q53" s="14">
        <f>IF(OR('Takenlijst'!$A53="",'Takenlijst'!$I53=""),"",IF('Takenlijst'!$G53="Afgerond","Afgerond",IF('Takenlijst'!$I53&lt;TODAY(),"Te laat",IF('Takenlijst'!$I53-TODAY()&lt;=3,"Bijna deadline","Op schema"))))</f>
        <v/>
      </c>
      <c r="R53" s="38" t="n"/>
      <c r="S53" s="3" t="n"/>
      <c r="T53" s="15">
        <f>IF(OR('Takenlijst'!$A53="",'Takenlijst'!$N53=""),"",IFERROR('Takenlijst'!$O53/'Takenlijst'!$N53,0))</f>
        <v/>
      </c>
    </row>
    <row r="54" ht="20" customHeight="1">
      <c r="A54" s="2" t="n"/>
      <c r="B54" s="3" t="n"/>
      <c r="C54" s="3" t="n"/>
      <c r="D54" s="2" t="n"/>
      <c r="E54" s="2" t="n"/>
      <c r="F54" s="2" t="n"/>
      <c r="G54" s="2" t="n"/>
      <c r="H54" s="38" t="n"/>
      <c r="I54" s="38" t="n"/>
      <c r="J54" s="5">
        <f>IF(OR('Takenlijst'!$A54="",'Takenlijst'!$I54=""),"",IF('Takenlijst'!$G54="Afgerond",0,'Takenlijst'!$I54-TODAY()))</f>
        <v/>
      </c>
      <c r="K54" s="6" t="n"/>
      <c r="L54" s="28" t="n"/>
      <c r="M54" s="28" t="n"/>
      <c r="N54" s="29" t="n"/>
      <c r="O54" s="29" t="n"/>
      <c r="P54" s="30">
        <f>IF('Takenlijst'!$A54="","",IF(OR('Takenlijst'!$N54="",'Takenlijst'!$O54=""),"",IFERROR('Takenlijst'!$N54-'Takenlijst'!$O54,"")))</f>
        <v/>
      </c>
      <c r="Q54" s="10">
        <f>IF(OR('Takenlijst'!$A54="",'Takenlijst'!$I54=""),"",IF('Takenlijst'!$G54="Afgerond","Afgerond",IF('Takenlijst'!$I54&lt;TODAY(),"Te laat",IF('Takenlijst'!$I54-TODAY()&lt;=3,"Bijna deadline","Op schema"))))</f>
        <v/>
      </c>
      <c r="R54" s="38" t="n"/>
      <c r="S54" s="3" t="n"/>
      <c r="T54" s="11">
        <f>IF(OR('Takenlijst'!$A54="",'Takenlijst'!$N54=""),"",IFERROR('Takenlijst'!$O54/'Takenlijst'!$N54,0))</f>
        <v/>
      </c>
    </row>
    <row r="55" ht="20" customHeight="1">
      <c r="A55" s="2" t="n"/>
      <c r="B55" s="3" t="n"/>
      <c r="C55" s="3" t="n"/>
      <c r="D55" s="2" t="n"/>
      <c r="E55" s="2" t="n"/>
      <c r="F55" s="2" t="n"/>
      <c r="G55" s="2" t="n"/>
      <c r="H55" s="38" t="n"/>
      <c r="I55" s="38" t="n"/>
      <c r="J55" s="12">
        <f>IF(OR('Takenlijst'!$A55="",'Takenlijst'!$I55=""),"",IF('Takenlijst'!$G55="Afgerond",0,'Takenlijst'!$I55-TODAY()))</f>
        <v/>
      </c>
      <c r="K55" s="6" t="n"/>
      <c r="L55" s="28" t="n"/>
      <c r="M55" s="28" t="n"/>
      <c r="N55" s="29" t="n"/>
      <c r="O55" s="29" t="n"/>
      <c r="P55" s="31">
        <f>IF('Takenlijst'!$A55="","",IF(OR('Takenlijst'!$N55="",'Takenlijst'!$O55=""),"",IFERROR('Takenlijst'!$N55-'Takenlijst'!$O55,"")))</f>
        <v/>
      </c>
      <c r="Q55" s="14">
        <f>IF(OR('Takenlijst'!$A55="",'Takenlijst'!$I55=""),"",IF('Takenlijst'!$G55="Afgerond","Afgerond",IF('Takenlijst'!$I55&lt;TODAY(),"Te laat",IF('Takenlijst'!$I55-TODAY()&lt;=3,"Bijna deadline","Op schema"))))</f>
        <v/>
      </c>
      <c r="R55" s="38" t="n"/>
      <c r="S55" s="3" t="n"/>
      <c r="T55" s="15">
        <f>IF(OR('Takenlijst'!$A55="",'Takenlijst'!$N55=""),"",IFERROR('Takenlijst'!$O55/'Takenlijst'!$N55,0))</f>
        <v/>
      </c>
    </row>
    <row r="56" ht="20" customHeight="1">
      <c r="A56" s="2" t="n"/>
      <c r="B56" s="3" t="n"/>
      <c r="C56" s="3" t="n"/>
      <c r="D56" s="2" t="n"/>
      <c r="E56" s="2" t="n"/>
      <c r="F56" s="2" t="n"/>
      <c r="G56" s="2" t="n"/>
      <c r="H56" s="38" t="n"/>
      <c r="I56" s="38" t="n"/>
      <c r="J56" s="5">
        <f>IF(OR('Takenlijst'!$A56="",'Takenlijst'!$I56=""),"",IF('Takenlijst'!$G56="Afgerond",0,'Takenlijst'!$I56-TODAY()))</f>
        <v/>
      </c>
      <c r="K56" s="6" t="n"/>
      <c r="L56" s="28" t="n"/>
      <c r="M56" s="28" t="n"/>
      <c r="N56" s="29" t="n"/>
      <c r="O56" s="29" t="n"/>
      <c r="P56" s="30">
        <f>IF('Takenlijst'!$A56="","",IF(OR('Takenlijst'!$N56="",'Takenlijst'!$O56=""),"",IFERROR('Takenlijst'!$N56-'Takenlijst'!$O56,"")))</f>
        <v/>
      </c>
      <c r="Q56" s="10">
        <f>IF(OR('Takenlijst'!$A56="",'Takenlijst'!$I56=""),"",IF('Takenlijst'!$G56="Afgerond","Afgerond",IF('Takenlijst'!$I56&lt;TODAY(),"Te laat",IF('Takenlijst'!$I56-TODAY()&lt;=3,"Bijna deadline","Op schema"))))</f>
        <v/>
      </c>
      <c r="R56" s="38" t="n"/>
      <c r="S56" s="3" t="n"/>
      <c r="T56" s="11">
        <f>IF(OR('Takenlijst'!$A56="",'Takenlijst'!$N56=""),"",IFERROR('Takenlijst'!$O56/'Takenlijst'!$N56,0))</f>
        <v/>
      </c>
    </row>
    <row r="57" ht="20" customHeight="1">
      <c r="A57" s="2" t="n"/>
      <c r="B57" s="3" t="n"/>
      <c r="C57" s="3" t="n"/>
      <c r="D57" s="2" t="n"/>
      <c r="E57" s="2" t="n"/>
      <c r="F57" s="2" t="n"/>
      <c r="G57" s="2" t="n"/>
      <c r="H57" s="38" t="n"/>
      <c r="I57" s="38" t="n"/>
      <c r="J57" s="12">
        <f>IF(OR('Takenlijst'!$A57="",'Takenlijst'!$I57=""),"",IF('Takenlijst'!$G57="Afgerond",0,'Takenlijst'!$I57-TODAY()))</f>
        <v/>
      </c>
      <c r="K57" s="6" t="n"/>
      <c r="L57" s="28" t="n"/>
      <c r="M57" s="28" t="n"/>
      <c r="N57" s="29" t="n"/>
      <c r="O57" s="29" t="n"/>
      <c r="P57" s="31">
        <f>IF('Takenlijst'!$A57="","",IF(OR('Takenlijst'!$N57="",'Takenlijst'!$O57=""),"",IFERROR('Takenlijst'!$N57-'Takenlijst'!$O57,"")))</f>
        <v/>
      </c>
      <c r="Q57" s="14">
        <f>IF(OR('Takenlijst'!$A57="",'Takenlijst'!$I57=""),"",IF('Takenlijst'!$G57="Afgerond","Afgerond",IF('Takenlijst'!$I57&lt;TODAY(),"Te laat",IF('Takenlijst'!$I57-TODAY()&lt;=3,"Bijna deadline","Op schema"))))</f>
        <v/>
      </c>
      <c r="R57" s="38" t="n"/>
      <c r="S57" s="3" t="n"/>
      <c r="T57" s="15">
        <f>IF(OR('Takenlijst'!$A57="",'Takenlijst'!$N57=""),"",IFERROR('Takenlijst'!$O57/'Takenlijst'!$N57,0))</f>
        <v/>
      </c>
    </row>
    <row r="58" ht="20" customHeight="1">
      <c r="A58" s="2" t="n"/>
      <c r="B58" s="3" t="n"/>
      <c r="C58" s="3" t="n"/>
      <c r="D58" s="2" t="n"/>
      <c r="E58" s="2" t="n"/>
      <c r="F58" s="2" t="n"/>
      <c r="G58" s="2" t="n"/>
      <c r="H58" s="38" t="n"/>
      <c r="I58" s="38" t="n"/>
      <c r="J58" s="5">
        <f>IF(OR('Takenlijst'!$A58="",'Takenlijst'!$I58=""),"",IF('Takenlijst'!$G58="Afgerond",0,'Takenlijst'!$I58-TODAY()))</f>
        <v/>
      </c>
      <c r="K58" s="6" t="n"/>
      <c r="L58" s="28" t="n"/>
      <c r="M58" s="28" t="n"/>
      <c r="N58" s="29" t="n"/>
      <c r="O58" s="29" t="n"/>
      <c r="P58" s="30">
        <f>IF('Takenlijst'!$A58="","",IF(OR('Takenlijst'!$N58="",'Takenlijst'!$O58=""),"",IFERROR('Takenlijst'!$N58-'Takenlijst'!$O58,"")))</f>
        <v/>
      </c>
      <c r="Q58" s="10">
        <f>IF(OR('Takenlijst'!$A58="",'Takenlijst'!$I58=""),"",IF('Takenlijst'!$G58="Afgerond","Afgerond",IF('Takenlijst'!$I58&lt;TODAY(),"Te laat",IF('Takenlijst'!$I58-TODAY()&lt;=3,"Bijna deadline","Op schema"))))</f>
        <v/>
      </c>
      <c r="R58" s="38" t="n"/>
      <c r="S58" s="3" t="n"/>
      <c r="T58" s="11">
        <f>IF(OR('Takenlijst'!$A58="",'Takenlijst'!$N58=""),"",IFERROR('Takenlijst'!$O58/'Takenlijst'!$N58,0))</f>
        <v/>
      </c>
    </row>
    <row r="59" ht="20" customHeight="1">
      <c r="A59" s="2" t="n"/>
      <c r="B59" s="3" t="n"/>
      <c r="C59" s="3" t="n"/>
      <c r="D59" s="2" t="n"/>
      <c r="E59" s="2" t="n"/>
      <c r="F59" s="2" t="n"/>
      <c r="G59" s="2" t="n"/>
      <c r="H59" s="38" t="n"/>
      <c r="I59" s="38" t="n"/>
      <c r="J59" s="12">
        <f>IF(OR('Takenlijst'!$A59="",'Takenlijst'!$I59=""),"",IF('Takenlijst'!$G59="Afgerond",0,'Takenlijst'!$I59-TODAY()))</f>
        <v/>
      </c>
      <c r="K59" s="6" t="n"/>
      <c r="L59" s="28" t="n"/>
      <c r="M59" s="28" t="n"/>
      <c r="N59" s="29" t="n"/>
      <c r="O59" s="29" t="n"/>
      <c r="P59" s="31">
        <f>IF('Takenlijst'!$A59="","",IF(OR('Takenlijst'!$N59="",'Takenlijst'!$O59=""),"",IFERROR('Takenlijst'!$N59-'Takenlijst'!$O59,"")))</f>
        <v/>
      </c>
      <c r="Q59" s="14">
        <f>IF(OR('Takenlijst'!$A59="",'Takenlijst'!$I59=""),"",IF('Takenlijst'!$G59="Afgerond","Afgerond",IF('Takenlijst'!$I59&lt;TODAY(),"Te laat",IF('Takenlijst'!$I59-TODAY()&lt;=3,"Bijna deadline","Op schema"))))</f>
        <v/>
      </c>
      <c r="R59" s="38" t="n"/>
      <c r="S59" s="3" t="n"/>
      <c r="T59" s="15">
        <f>IF(OR('Takenlijst'!$A59="",'Takenlijst'!$N59=""),"",IFERROR('Takenlijst'!$O59/'Takenlijst'!$N59,0))</f>
        <v/>
      </c>
    </row>
    <row r="60" ht="20" customHeight="1">
      <c r="A60" s="2" t="n"/>
      <c r="B60" s="3" t="n"/>
      <c r="C60" s="3" t="n"/>
      <c r="D60" s="2" t="n"/>
      <c r="E60" s="2" t="n"/>
      <c r="F60" s="2" t="n"/>
      <c r="G60" s="2" t="n"/>
      <c r="H60" s="38" t="n"/>
      <c r="I60" s="38" t="n"/>
      <c r="J60" s="5">
        <f>IF(OR('Takenlijst'!$A60="",'Takenlijst'!$I60=""),"",IF('Takenlijst'!$G60="Afgerond",0,'Takenlijst'!$I60-TODAY()))</f>
        <v/>
      </c>
      <c r="K60" s="6" t="n"/>
      <c r="L60" s="28" t="n"/>
      <c r="M60" s="28" t="n"/>
      <c r="N60" s="29" t="n"/>
      <c r="O60" s="29" t="n"/>
      <c r="P60" s="30">
        <f>IF('Takenlijst'!$A60="","",IF(OR('Takenlijst'!$N60="",'Takenlijst'!$O60=""),"",IFERROR('Takenlijst'!$N60-'Takenlijst'!$O60,"")))</f>
        <v/>
      </c>
      <c r="Q60" s="10">
        <f>IF(OR('Takenlijst'!$A60="",'Takenlijst'!$I60=""),"",IF('Takenlijst'!$G60="Afgerond","Afgerond",IF('Takenlijst'!$I60&lt;TODAY(),"Te laat",IF('Takenlijst'!$I60-TODAY()&lt;=3,"Bijna deadline","Op schema"))))</f>
        <v/>
      </c>
      <c r="R60" s="38" t="n"/>
      <c r="S60" s="3" t="n"/>
      <c r="T60" s="11">
        <f>IF(OR('Takenlijst'!$A60="",'Takenlijst'!$N60=""),"",IFERROR('Takenlijst'!$O60/'Takenlijst'!$N60,0))</f>
        <v/>
      </c>
    </row>
    <row r="61" ht="20" customHeight="1">
      <c r="A61" s="2" t="n"/>
      <c r="B61" s="3" t="n"/>
      <c r="C61" s="3" t="n"/>
      <c r="D61" s="2" t="n"/>
      <c r="E61" s="2" t="n"/>
      <c r="F61" s="2" t="n"/>
      <c r="G61" s="2" t="n"/>
      <c r="H61" s="38" t="n"/>
      <c r="I61" s="38" t="n"/>
      <c r="J61" s="12">
        <f>IF(OR('Takenlijst'!$A61="",'Takenlijst'!$I61=""),"",IF('Takenlijst'!$G61="Afgerond",0,'Takenlijst'!$I61-TODAY()))</f>
        <v/>
      </c>
      <c r="K61" s="6" t="n"/>
      <c r="L61" s="28" t="n"/>
      <c r="M61" s="28" t="n"/>
      <c r="N61" s="29" t="n"/>
      <c r="O61" s="29" t="n"/>
      <c r="P61" s="31">
        <f>IF('Takenlijst'!$A61="","",IF(OR('Takenlijst'!$N61="",'Takenlijst'!$O61=""),"",IFERROR('Takenlijst'!$N61-'Takenlijst'!$O61,"")))</f>
        <v/>
      </c>
      <c r="Q61" s="14">
        <f>IF(OR('Takenlijst'!$A61="",'Takenlijst'!$I61=""),"",IF('Takenlijst'!$G61="Afgerond","Afgerond",IF('Takenlijst'!$I61&lt;TODAY(),"Te laat",IF('Takenlijst'!$I61-TODAY()&lt;=3,"Bijna deadline","Op schema"))))</f>
        <v/>
      </c>
      <c r="R61" s="38" t="n"/>
      <c r="S61" s="3" t="n"/>
      <c r="T61" s="15">
        <f>IF(OR('Takenlijst'!$A61="",'Takenlijst'!$N61=""),"",IFERROR('Takenlijst'!$O61/'Takenlijst'!$N61,0))</f>
        <v/>
      </c>
    </row>
    <row r="62" ht="20" customHeight="1">
      <c r="A62" s="2" t="n"/>
      <c r="B62" s="3" t="n"/>
      <c r="C62" s="3" t="n"/>
      <c r="D62" s="2" t="n"/>
      <c r="E62" s="2" t="n"/>
      <c r="F62" s="2" t="n"/>
      <c r="G62" s="2" t="n"/>
      <c r="H62" s="38" t="n"/>
      <c r="I62" s="38" t="n"/>
      <c r="J62" s="5">
        <f>IF(OR('Takenlijst'!$A62="",'Takenlijst'!$I62=""),"",IF('Takenlijst'!$G62="Afgerond",0,'Takenlijst'!$I62-TODAY()))</f>
        <v/>
      </c>
      <c r="K62" s="6" t="n"/>
      <c r="L62" s="28" t="n"/>
      <c r="M62" s="28" t="n"/>
      <c r="N62" s="29" t="n"/>
      <c r="O62" s="29" t="n"/>
      <c r="P62" s="30">
        <f>IF('Takenlijst'!$A62="","",IF(OR('Takenlijst'!$N62="",'Takenlijst'!$O62=""),"",IFERROR('Takenlijst'!$N62-'Takenlijst'!$O62,"")))</f>
        <v/>
      </c>
      <c r="Q62" s="10">
        <f>IF(OR('Takenlijst'!$A62="",'Takenlijst'!$I62=""),"",IF('Takenlijst'!$G62="Afgerond","Afgerond",IF('Takenlijst'!$I62&lt;TODAY(),"Te laat",IF('Takenlijst'!$I62-TODAY()&lt;=3,"Bijna deadline","Op schema"))))</f>
        <v/>
      </c>
      <c r="R62" s="38" t="n"/>
      <c r="S62" s="3" t="n"/>
      <c r="T62" s="11">
        <f>IF(OR('Takenlijst'!$A62="",'Takenlijst'!$N62=""),"",IFERROR('Takenlijst'!$O62/'Takenlijst'!$N62,0))</f>
        <v/>
      </c>
    </row>
    <row r="63" ht="20" customHeight="1">
      <c r="A63" s="2" t="n"/>
      <c r="B63" s="3" t="n"/>
      <c r="C63" s="3" t="n"/>
      <c r="D63" s="2" t="n"/>
      <c r="E63" s="2" t="n"/>
      <c r="F63" s="2" t="n"/>
      <c r="G63" s="2" t="n"/>
      <c r="H63" s="38" t="n"/>
      <c r="I63" s="38" t="n"/>
      <c r="J63" s="12">
        <f>IF(OR('Takenlijst'!$A63="",'Takenlijst'!$I63=""),"",IF('Takenlijst'!$G63="Afgerond",0,'Takenlijst'!$I63-TODAY()))</f>
        <v/>
      </c>
      <c r="K63" s="6" t="n"/>
      <c r="L63" s="28" t="n"/>
      <c r="M63" s="28" t="n"/>
      <c r="N63" s="29" t="n"/>
      <c r="O63" s="29" t="n"/>
      <c r="P63" s="31">
        <f>IF('Takenlijst'!$A63="","",IF(OR('Takenlijst'!$N63="",'Takenlijst'!$O63=""),"",IFERROR('Takenlijst'!$N63-'Takenlijst'!$O63,"")))</f>
        <v/>
      </c>
      <c r="Q63" s="14">
        <f>IF(OR('Takenlijst'!$A63="",'Takenlijst'!$I63=""),"",IF('Takenlijst'!$G63="Afgerond","Afgerond",IF('Takenlijst'!$I63&lt;TODAY(),"Te laat",IF('Takenlijst'!$I63-TODAY()&lt;=3,"Bijna deadline","Op schema"))))</f>
        <v/>
      </c>
      <c r="R63" s="38" t="n"/>
      <c r="S63" s="3" t="n"/>
      <c r="T63" s="15">
        <f>IF(OR('Takenlijst'!$A63="",'Takenlijst'!$N63=""),"",IFERROR('Takenlijst'!$O63/'Takenlijst'!$N63,0))</f>
        <v/>
      </c>
    </row>
    <row r="64" ht="20" customHeight="1">
      <c r="A64" s="2" t="n"/>
      <c r="B64" s="3" t="n"/>
      <c r="C64" s="3" t="n"/>
      <c r="D64" s="2" t="n"/>
      <c r="E64" s="2" t="n"/>
      <c r="F64" s="2" t="n"/>
      <c r="G64" s="2" t="n"/>
      <c r="H64" s="38" t="n"/>
      <c r="I64" s="38" t="n"/>
      <c r="J64" s="5">
        <f>IF(OR('Takenlijst'!$A64="",'Takenlijst'!$I64=""),"",IF('Takenlijst'!$G64="Afgerond",0,'Takenlijst'!$I64-TODAY()))</f>
        <v/>
      </c>
      <c r="K64" s="6" t="n"/>
      <c r="L64" s="28" t="n"/>
      <c r="M64" s="28" t="n"/>
      <c r="N64" s="29" t="n"/>
      <c r="O64" s="29" t="n"/>
      <c r="P64" s="30">
        <f>IF('Takenlijst'!$A64="","",IF(OR('Takenlijst'!$N64="",'Takenlijst'!$O64=""),"",IFERROR('Takenlijst'!$N64-'Takenlijst'!$O64,"")))</f>
        <v/>
      </c>
      <c r="Q64" s="10">
        <f>IF(OR('Takenlijst'!$A64="",'Takenlijst'!$I64=""),"",IF('Takenlijst'!$G64="Afgerond","Afgerond",IF('Takenlijst'!$I64&lt;TODAY(),"Te laat",IF('Takenlijst'!$I64-TODAY()&lt;=3,"Bijna deadline","Op schema"))))</f>
        <v/>
      </c>
      <c r="R64" s="38" t="n"/>
      <c r="S64" s="3" t="n"/>
      <c r="T64" s="11">
        <f>IF(OR('Takenlijst'!$A64="",'Takenlijst'!$N64=""),"",IFERROR('Takenlijst'!$O64/'Takenlijst'!$N64,0))</f>
        <v/>
      </c>
    </row>
    <row r="65" ht="20" customHeight="1">
      <c r="A65" s="2" t="n"/>
      <c r="B65" s="3" t="n"/>
      <c r="C65" s="3" t="n"/>
      <c r="D65" s="2" t="n"/>
      <c r="E65" s="2" t="n"/>
      <c r="F65" s="2" t="n"/>
      <c r="G65" s="2" t="n"/>
      <c r="H65" s="38" t="n"/>
      <c r="I65" s="38" t="n"/>
      <c r="J65" s="12">
        <f>IF(OR('Takenlijst'!$A65="",'Takenlijst'!$I65=""),"",IF('Takenlijst'!$G65="Afgerond",0,'Takenlijst'!$I65-TODAY()))</f>
        <v/>
      </c>
      <c r="K65" s="6" t="n"/>
      <c r="L65" s="28" t="n"/>
      <c r="M65" s="28" t="n"/>
      <c r="N65" s="29" t="n"/>
      <c r="O65" s="29" t="n"/>
      <c r="P65" s="31">
        <f>IF('Takenlijst'!$A65="","",IF(OR('Takenlijst'!$N65="",'Takenlijst'!$O65=""),"",IFERROR('Takenlijst'!$N65-'Takenlijst'!$O65,"")))</f>
        <v/>
      </c>
      <c r="Q65" s="14">
        <f>IF(OR('Takenlijst'!$A65="",'Takenlijst'!$I65=""),"",IF('Takenlijst'!$G65="Afgerond","Afgerond",IF('Takenlijst'!$I65&lt;TODAY(),"Te laat",IF('Takenlijst'!$I65-TODAY()&lt;=3,"Bijna deadline","Op schema"))))</f>
        <v/>
      </c>
      <c r="R65" s="38" t="n"/>
      <c r="S65" s="3" t="n"/>
      <c r="T65" s="15">
        <f>IF(OR('Takenlijst'!$A65="",'Takenlijst'!$N65=""),"",IFERROR('Takenlijst'!$O65/'Takenlijst'!$N65,0))</f>
        <v/>
      </c>
    </row>
    <row r="66" ht="20" customHeight="1">
      <c r="A66" s="2" t="n"/>
      <c r="B66" s="3" t="n"/>
      <c r="C66" s="3" t="n"/>
      <c r="D66" s="2" t="n"/>
      <c r="E66" s="2" t="n"/>
      <c r="F66" s="2" t="n"/>
      <c r="G66" s="2" t="n"/>
      <c r="H66" s="38" t="n"/>
      <c r="I66" s="38" t="n"/>
      <c r="J66" s="5">
        <f>IF(OR('Takenlijst'!$A66="",'Takenlijst'!$I66=""),"",IF('Takenlijst'!$G66="Afgerond",0,'Takenlijst'!$I66-TODAY()))</f>
        <v/>
      </c>
      <c r="K66" s="6" t="n"/>
      <c r="L66" s="28" t="n"/>
      <c r="M66" s="28" t="n"/>
      <c r="N66" s="29" t="n"/>
      <c r="O66" s="29" t="n"/>
      <c r="P66" s="30">
        <f>IF('Takenlijst'!$A66="","",IF(OR('Takenlijst'!$N66="",'Takenlijst'!$O66=""),"",IFERROR('Takenlijst'!$N66-'Takenlijst'!$O66,"")))</f>
        <v/>
      </c>
      <c r="Q66" s="10">
        <f>IF(OR('Takenlijst'!$A66="",'Takenlijst'!$I66=""),"",IF('Takenlijst'!$G66="Afgerond","Afgerond",IF('Takenlijst'!$I66&lt;TODAY(),"Te laat",IF('Takenlijst'!$I66-TODAY()&lt;=3,"Bijna deadline","Op schema"))))</f>
        <v/>
      </c>
      <c r="R66" s="38" t="n"/>
      <c r="S66" s="3" t="n"/>
      <c r="T66" s="11">
        <f>IF(OR('Takenlijst'!$A66="",'Takenlijst'!$N66=""),"",IFERROR('Takenlijst'!$O66/'Takenlijst'!$N66,0))</f>
        <v/>
      </c>
    </row>
    <row r="67" ht="20" customHeight="1">
      <c r="A67" s="2" t="n"/>
      <c r="B67" s="3" t="n"/>
      <c r="C67" s="3" t="n"/>
      <c r="D67" s="2" t="n"/>
      <c r="E67" s="2" t="n"/>
      <c r="F67" s="2" t="n"/>
      <c r="G67" s="2" t="n"/>
      <c r="H67" s="38" t="n"/>
      <c r="I67" s="38" t="n"/>
      <c r="J67" s="12">
        <f>IF(OR('Takenlijst'!$A67="",'Takenlijst'!$I67=""),"",IF('Takenlijst'!$G67="Afgerond",0,'Takenlijst'!$I67-TODAY()))</f>
        <v/>
      </c>
      <c r="K67" s="6" t="n"/>
      <c r="L67" s="28" t="n"/>
      <c r="M67" s="28" t="n"/>
      <c r="N67" s="29" t="n"/>
      <c r="O67" s="29" t="n"/>
      <c r="P67" s="31">
        <f>IF('Takenlijst'!$A67="","",IF(OR('Takenlijst'!$N67="",'Takenlijst'!$O67=""),"",IFERROR('Takenlijst'!$N67-'Takenlijst'!$O67,"")))</f>
        <v/>
      </c>
      <c r="Q67" s="14">
        <f>IF(OR('Takenlijst'!$A67="",'Takenlijst'!$I67=""),"",IF('Takenlijst'!$G67="Afgerond","Afgerond",IF('Takenlijst'!$I67&lt;TODAY(),"Te laat",IF('Takenlijst'!$I67-TODAY()&lt;=3,"Bijna deadline","Op schema"))))</f>
        <v/>
      </c>
      <c r="R67" s="38" t="n"/>
      <c r="S67" s="3" t="n"/>
      <c r="T67" s="15">
        <f>IF(OR('Takenlijst'!$A67="",'Takenlijst'!$N67=""),"",IFERROR('Takenlijst'!$O67/'Takenlijst'!$N67,0))</f>
        <v/>
      </c>
    </row>
    <row r="68" ht="20" customHeight="1">
      <c r="A68" s="2" t="n"/>
      <c r="B68" s="3" t="n"/>
      <c r="C68" s="3" t="n"/>
      <c r="D68" s="2" t="n"/>
      <c r="E68" s="2" t="n"/>
      <c r="F68" s="2" t="n"/>
      <c r="G68" s="2" t="n"/>
      <c r="H68" s="38" t="n"/>
      <c r="I68" s="38" t="n"/>
      <c r="J68" s="5">
        <f>IF(OR('Takenlijst'!$A68="",'Takenlijst'!$I68=""),"",IF('Takenlijst'!$G68="Afgerond",0,'Takenlijst'!$I68-TODAY()))</f>
        <v/>
      </c>
      <c r="K68" s="6" t="n"/>
      <c r="L68" s="28" t="n"/>
      <c r="M68" s="28" t="n"/>
      <c r="N68" s="29" t="n"/>
      <c r="O68" s="29" t="n"/>
      <c r="P68" s="30">
        <f>IF('Takenlijst'!$A68="","",IF(OR('Takenlijst'!$N68="",'Takenlijst'!$O68=""),"",IFERROR('Takenlijst'!$N68-'Takenlijst'!$O68,"")))</f>
        <v/>
      </c>
      <c r="Q68" s="10">
        <f>IF(OR('Takenlijst'!$A68="",'Takenlijst'!$I68=""),"",IF('Takenlijst'!$G68="Afgerond","Afgerond",IF('Takenlijst'!$I68&lt;TODAY(),"Te laat",IF('Takenlijst'!$I68-TODAY()&lt;=3,"Bijna deadline","Op schema"))))</f>
        <v/>
      </c>
      <c r="R68" s="38" t="n"/>
      <c r="S68" s="3" t="n"/>
      <c r="T68" s="11">
        <f>IF(OR('Takenlijst'!$A68="",'Takenlijst'!$N68=""),"",IFERROR('Takenlijst'!$O68/'Takenlijst'!$N68,0))</f>
        <v/>
      </c>
    </row>
    <row r="69" ht="20" customHeight="1">
      <c r="A69" s="2" t="n"/>
      <c r="B69" s="3" t="n"/>
      <c r="C69" s="3" t="n"/>
      <c r="D69" s="2" t="n"/>
      <c r="E69" s="2" t="n"/>
      <c r="F69" s="2" t="n"/>
      <c r="G69" s="2" t="n"/>
      <c r="H69" s="38" t="n"/>
      <c r="I69" s="38" t="n"/>
      <c r="J69" s="12">
        <f>IF(OR('Takenlijst'!$A69="",'Takenlijst'!$I69=""),"",IF('Takenlijst'!$G69="Afgerond",0,'Takenlijst'!$I69-TODAY()))</f>
        <v/>
      </c>
      <c r="K69" s="6" t="n"/>
      <c r="L69" s="28" t="n"/>
      <c r="M69" s="28" t="n"/>
      <c r="N69" s="29" t="n"/>
      <c r="O69" s="29" t="n"/>
      <c r="P69" s="31">
        <f>IF('Takenlijst'!$A69="","",IF(OR('Takenlijst'!$N69="",'Takenlijst'!$O69=""),"",IFERROR('Takenlijst'!$N69-'Takenlijst'!$O69,"")))</f>
        <v/>
      </c>
      <c r="Q69" s="14">
        <f>IF(OR('Takenlijst'!$A69="",'Takenlijst'!$I69=""),"",IF('Takenlijst'!$G69="Afgerond","Afgerond",IF('Takenlijst'!$I69&lt;TODAY(),"Te laat",IF('Takenlijst'!$I69-TODAY()&lt;=3,"Bijna deadline","Op schema"))))</f>
        <v/>
      </c>
      <c r="R69" s="38" t="n"/>
      <c r="S69" s="3" t="n"/>
      <c r="T69" s="15">
        <f>IF(OR('Takenlijst'!$A69="",'Takenlijst'!$N69=""),"",IFERROR('Takenlijst'!$O69/'Takenlijst'!$N69,0))</f>
        <v/>
      </c>
    </row>
    <row r="70" ht="20" customHeight="1">
      <c r="A70" s="2" t="n"/>
      <c r="B70" s="3" t="n"/>
      <c r="C70" s="3" t="n"/>
      <c r="D70" s="2" t="n"/>
      <c r="E70" s="2" t="n"/>
      <c r="F70" s="2" t="n"/>
      <c r="G70" s="2" t="n"/>
      <c r="H70" s="38" t="n"/>
      <c r="I70" s="38" t="n"/>
      <c r="J70" s="5">
        <f>IF(OR('Takenlijst'!$A70="",'Takenlijst'!$I70=""),"",IF('Takenlijst'!$G70="Afgerond",0,'Takenlijst'!$I70-TODAY()))</f>
        <v/>
      </c>
      <c r="K70" s="6" t="n"/>
      <c r="L70" s="28" t="n"/>
      <c r="M70" s="28" t="n"/>
      <c r="N70" s="29" t="n"/>
      <c r="O70" s="29" t="n"/>
      <c r="P70" s="30">
        <f>IF('Takenlijst'!$A70="","",IF(OR('Takenlijst'!$N70="",'Takenlijst'!$O70=""),"",IFERROR('Takenlijst'!$N70-'Takenlijst'!$O70,"")))</f>
        <v/>
      </c>
      <c r="Q70" s="10">
        <f>IF(OR('Takenlijst'!$A70="",'Takenlijst'!$I70=""),"",IF('Takenlijst'!$G70="Afgerond","Afgerond",IF('Takenlijst'!$I70&lt;TODAY(),"Te laat",IF('Takenlijst'!$I70-TODAY()&lt;=3,"Bijna deadline","Op schema"))))</f>
        <v/>
      </c>
      <c r="R70" s="38" t="n"/>
      <c r="S70" s="3" t="n"/>
      <c r="T70" s="11">
        <f>IF(OR('Takenlijst'!$A70="",'Takenlijst'!$N70=""),"",IFERROR('Takenlijst'!$O70/'Takenlijst'!$N70,0))</f>
        <v/>
      </c>
    </row>
    <row r="71" ht="20" customHeight="1">
      <c r="A71" s="2" t="n"/>
      <c r="B71" s="3" t="n"/>
      <c r="C71" s="3" t="n"/>
      <c r="D71" s="2" t="n"/>
      <c r="E71" s="2" t="n"/>
      <c r="F71" s="2" t="n"/>
      <c r="G71" s="2" t="n"/>
      <c r="H71" s="38" t="n"/>
      <c r="I71" s="38" t="n"/>
      <c r="J71" s="12">
        <f>IF(OR('Takenlijst'!$A71="",'Takenlijst'!$I71=""),"",IF('Takenlijst'!$G71="Afgerond",0,'Takenlijst'!$I71-TODAY()))</f>
        <v/>
      </c>
      <c r="K71" s="6" t="n"/>
      <c r="L71" s="28" t="n"/>
      <c r="M71" s="28" t="n"/>
      <c r="N71" s="29" t="n"/>
      <c r="O71" s="29" t="n"/>
      <c r="P71" s="31">
        <f>IF('Takenlijst'!$A71="","",IF(OR('Takenlijst'!$N71="",'Takenlijst'!$O71=""),"",IFERROR('Takenlijst'!$N71-'Takenlijst'!$O71,"")))</f>
        <v/>
      </c>
      <c r="Q71" s="14">
        <f>IF(OR('Takenlijst'!$A71="",'Takenlijst'!$I71=""),"",IF('Takenlijst'!$G71="Afgerond","Afgerond",IF('Takenlijst'!$I71&lt;TODAY(),"Te laat",IF('Takenlijst'!$I71-TODAY()&lt;=3,"Bijna deadline","Op schema"))))</f>
        <v/>
      </c>
      <c r="R71" s="38" t="n"/>
      <c r="S71" s="3" t="n"/>
      <c r="T71" s="15">
        <f>IF(OR('Takenlijst'!$A71="",'Takenlijst'!$N71=""),"",IFERROR('Takenlijst'!$O71/'Takenlijst'!$N71,0))</f>
        <v/>
      </c>
    </row>
    <row r="72" ht="20" customHeight="1">
      <c r="A72" s="2" t="n"/>
      <c r="B72" s="3" t="n"/>
      <c r="C72" s="3" t="n"/>
      <c r="D72" s="2" t="n"/>
      <c r="E72" s="2" t="n"/>
      <c r="F72" s="2" t="n"/>
      <c r="G72" s="2" t="n"/>
      <c r="H72" s="38" t="n"/>
      <c r="I72" s="38" t="n"/>
      <c r="J72" s="5">
        <f>IF(OR('Takenlijst'!$A72="",'Takenlijst'!$I72=""),"",IF('Takenlijst'!$G72="Afgerond",0,'Takenlijst'!$I72-TODAY()))</f>
        <v/>
      </c>
      <c r="K72" s="6" t="n"/>
      <c r="L72" s="28" t="n"/>
      <c r="M72" s="28" t="n"/>
      <c r="N72" s="29" t="n"/>
      <c r="O72" s="29" t="n"/>
      <c r="P72" s="30">
        <f>IF('Takenlijst'!$A72="","",IF(OR('Takenlijst'!$N72="",'Takenlijst'!$O72=""),"",IFERROR('Takenlijst'!$N72-'Takenlijst'!$O72,"")))</f>
        <v/>
      </c>
      <c r="Q72" s="10">
        <f>IF(OR('Takenlijst'!$A72="",'Takenlijst'!$I72=""),"",IF('Takenlijst'!$G72="Afgerond","Afgerond",IF('Takenlijst'!$I72&lt;TODAY(),"Te laat",IF('Takenlijst'!$I72-TODAY()&lt;=3,"Bijna deadline","Op schema"))))</f>
        <v/>
      </c>
      <c r="R72" s="38" t="n"/>
      <c r="S72" s="3" t="n"/>
      <c r="T72" s="11">
        <f>IF(OR('Takenlijst'!$A72="",'Takenlijst'!$N72=""),"",IFERROR('Takenlijst'!$O72/'Takenlijst'!$N72,0))</f>
        <v/>
      </c>
    </row>
    <row r="73" ht="20" customHeight="1">
      <c r="A73" s="2" t="n"/>
      <c r="B73" s="3" t="n"/>
      <c r="C73" s="3" t="n"/>
      <c r="D73" s="2" t="n"/>
      <c r="E73" s="2" t="n"/>
      <c r="F73" s="2" t="n"/>
      <c r="G73" s="2" t="n"/>
      <c r="H73" s="38" t="n"/>
      <c r="I73" s="38" t="n"/>
      <c r="J73" s="12">
        <f>IF(OR('Takenlijst'!$A73="",'Takenlijst'!$I73=""),"",IF('Takenlijst'!$G73="Afgerond",0,'Takenlijst'!$I73-TODAY()))</f>
        <v/>
      </c>
      <c r="K73" s="6" t="n"/>
      <c r="L73" s="28" t="n"/>
      <c r="M73" s="28" t="n"/>
      <c r="N73" s="29" t="n"/>
      <c r="O73" s="29" t="n"/>
      <c r="P73" s="31">
        <f>IF('Takenlijst'!$A73="","",IF(OR('Takenlijst'!$N73="",'Takenlijst'!$O73=""),"",IFERROR('Takenlijst'!$N73-'Takenlijst'!$O73,"")))</f>
        <v/>
      </c>
      <c r="Q73" s="14">
        <f>IF(OR('Takenlijst'!$A73="",'Takenlijst'!$I73=""),"",IF('Takenlijst'!$G73="Afgerond","Afgerond",IF('Takenlijst'!$I73&lt;TODAY(),"Te laat",IF('Takenlijst'!$I73-TODAY()&lt;=3,"Bijna deadline","Op schema"))))</f>
        <v/>
      </c>
      <c r="R73" s="38" t="n"/>
      <c r="S73" s="3" t="n"/>
      <c r="T73" s="15">
        <f>IF(OR('Takenlijst'!$A73="",'Takenlijst'!$N73=""),"",IFERROR('Takenlijst'!$O73/'Takenlijst'!$N73,0))</f>
        <v/>
      </c>
    </row>
    <row r="74" ht="20" customHeight="1">
      <c r="A74" s="2" t="n"/>
      <c r="B74" s="3" t="n"/>
      <c r="C74" s="3" t="n"/>
      <c r="D74" s="2" t="n"/>
      <c r="E74" s="2" t="n"/>
      <c r="F74" s="2" t="n"/>
      <c r="G74" s="2" t="n"/>
      <c r="H74" s="38" t="n"/>
      <c r="I74" s="38" t="n"/>
      <c r="J74" s="5">
        <f>IF(OR('Takenlijst'!$A74="",'Takenlijst'!$I74=""),"",IF('Takenlijst'!$G74="Afgerond",0,'Takenlijst'!$I74-TODAY()))</f>
        <v/>
      </c>
      <c r="K74" s="6" t="n"/>
      <c r="L74" s="28" t="n"/>
      <c r="M74" s="28" t="n"/>
      <c r="N74" s="29" t="n"/>
      <c r="O74" s="29" t="n"/>
      <c r="P74" s="30">
        <f>IF('Takenlijst'!$A74="","",IF(OR('Takenlijst'!$N74="",'Takenlijst'!$O74=""),"",IFERROR('Takenlijst'!$N74-'Takenlijst'!$O74,"")))</f>
        <v/>
      </c>
      <c r="Q74" s="10">
        <f>IF(OR('Takenlijst'!$A74="",'Takenlijst'!$I74=""),"",IF('Takenlijst'!$G74="Afgerond","Afgerond",IF('Takenlijst'!$I74&lt;TODAY(),"Te laat",IF('Takenlijst'!$I74-TODAY()&lt;=3,"Bijna deadline","Op schema"))))</f>
        <v/>
      </c>
      <c r="R74" s="38" t="n"/>
      <c r="S74" s="3" t="n"/>
      <c r="T74" s="11">
        <f>IF(OR('Takenlijst'!$A74="",'Takenlijst'!$N74=""),"",IFERROR('Takenlijst'!$O74/'Takenlijst'!$N74,0))</f>
        <v/>
      </c>
    </row>
    <row r="75" ht="20" customHeight="1">
      <c r="A75" s="2" t="n"/>
      <c r="B75" s="3" t="n"/>
      <c r="C75" s="3" t="n"/>
      <c r="D75" s="2" t="n"/>
      <c r="E75" s="2" t="n"/>
      <c r="F75" s="2" t="n"/>
      <c r="G75" s="2" t="n"/>
      <c r="H75" s="38" t="n"/>
      <c r="I75" s="38" t="n"/>
      <c r="J75" s="12">
        <f>IF(OR('Takenlijst'!$A75="",'Takenlijst'!$I75=""),"",IF('Takenlijst'!$G75="Afgerond",0,'Takenlijst'!$I75-TODAY()))</f>
        <v/>
      </c>
      <c r="K75" s="6" t="n"/>
      <c r="L75" s="28" t="n"/>
      <c r="M75" s="28" t="n"/>
      <c r="N75" s="29" t="n"/>
      <c r="O75" s="29" t="n"/>
      <c r="P75" s="31">
        <f>IF('Takenlijst'!$A75="","",IF(OR('Takenlijst'!$N75="",'Takenlijst'!$O75=""),"",IFERROR('Takenlijst'!$N75-'Takenlijst'!$O75,"")))</f>
        <v/>
      </c>
      <c r="Q75" s="14">
        <f>IF(OR('Takenlijst'!$A75="",'Takenlijst'!$I75=""),"",IF('Takenlijst'!$G75="Afgerond","Afgerond",IF('Takenlijst'!$I75&lt;TODAY(),"Te laat",IF('Takenlijst'!$I75-TODAY()&lt;=3,"Bijna deadline","Op schema"))))</f>
        <v/>
      </c>
      <c r="R75" s="38" t="n"/>
      <c r="S75" s="3" t="n"/>
      <c r="T75" s="15">
        <f>IF(OR('Takenlijst'!$A75="",'Takenlijst'!$N75=""),"",IFERROR('Takenlijst'!$O75/'Takenlijst'!$N75,0))</f>
        <v/>
      </c>
    </row>
    <row r="76" ht="20" customHeight="1">
      <c r="A76" s="2" t="n"/>
      <c r="B76" s="3" t="n"/>
      <c r="C76" s="3" t="n"/>
      <c r="D76" s="2" t="n"/>
      <c r="E76" s="2" t="n"/>
      <c r="F76" s="2" t="n"/>
      <c r="G76" s="2" t="n"/>
      <c r="H76" s="38" t="n"/>
      <c r="I76" s="38" t="n"/>
      <c r="J76" s="5">
        <f>IF(OR('Takenlijst'!$A76="",'Takenlijst'!$I76=""),"",IF('Takenlijst'!$G76="Afgerond",0,'Takenlijst'!$I76-TODAY()))</f>
        <v/>
      </c>
      <c r="K76" s="6" t="n"/>
      <c r="L76" s="28" t="n"/>
      <c r="M76" s="28" t="n"/>
      <c r="N76" s="29" t="n"/>
      <c r="O76" s="29" t="n"/>
      <c r="P76" s="30">
        <f>IF('Takenlijst'!$A76="","",IF(OR('Takenlijst'!$N76="",'Takenlijst'!$O76=""),"",IFERROR('Takenlijst'!$N76-'Takenlijst'!$O76,"")))</f>
        <v/>
      </c>
      <c r="Q76" s="10">
        <f>IF(OR('Takenlijst'!$A76="",'Takenlijst'!$I76=""),"",IF('Takenlijst'!$G76="Afgerond","Afgerond",IF('Takenlijst'!$I76&lt;TODAY(),"Te laat",IF('Takenlijst'!$I76-TODAY()&lt;=3,"Bijna deadline","Op schema"))))</f>
        <v/>
      </c>
      <c r="R76" s="38" t="n"/>
      <c r="S76" s="3" t="n"/>
      <c r="T76" s="11">
        <f>IF(OR('Takenlijst'!$A76="",'Takenlijst'!$N76=""),"",IFERROR('Takenlijst'!$O76/'Takenlijst'!$N76,0))</f>
        <v/>
      </c>
    </row>
    <row r="77" ht="20" customHeight="1">
      <c r="A77" s="2" t="n"/>
      <c r="B77" s="3" t="n"/>
      <c r="C77" s="3" t="n"/>
      <c r="D77" s="2" t="n"/>
      <c r="E77" s="2" t="n"/>
      <c r="F77" s="2" t="n"/>
      <c r="G77" s="2" t="n"/>
      <c r="H77" s="38" t="n"/>
      <c r="I77" s="38" t="n"/>
      <c r="J77" s="12">
        <f>IF(OR('Takenlijst'!$A77="",'Takenlijst'!$I77=""),"",IF('Takenlijst'!$G77="Afgerond",0,'Takenlijst'!$I77-TODAY()))</f>
        <v/>
      </c>
      <c r="K77" s="6" t="n"/>
      <c r="L77" s="28" t="n"/>
      <c r="M77" s="28" t="n"/>
      <c r="N77" s="29" t="n"/>
      <c r="O77" s="29" t="n"/>
      <c r="P77" s="31">
        <f>IF('Takenlijst'!$A77="","",IF(OR('Takenlijst'!$N77="",'Takenlijst'!$O77=""),"",IFERROR('Takenlijst'!$N77-'Takenlijst'!$O77,"")))</f>
        <v/>
      </c>
      <c r="Q77" s="14">
        <f>IF(OR('Takenlijst'!$A77="",'Takenlijst'!$I77=""),"",IF('Takenlijst'!$G77="Afgerond","Afgerond",IF('Takenlijst'!$I77&lt;TODAY(),"Te laat",IF('Takenlijst'!$I77-TODAY()&lt;=3,"Bijna deadline","Op schema"))))</f>
        <v/>
      </c>
      <c r="R77" s="38" t="n"/>
      <c r="S77" s="3" t="n"/>
      <c r="T77" s="15">
        <f>IF(OR('Takenlijst'!$A77="",'Takenlijst'!$N77=""),"",IFERROR('Takenlijst'!$O77/'Takenlijst'!$N77,0))</f>
        <v/>
      </c>
    </row>
    <row r="78" ht="20" customHeight="1">
      <c r="A78" s="2" t="n"/>
      <c r="B78" s="3" t="n"/>
      <c r="C78" s="3" t="n"/>
      <c r="D78" s="2" t="n"/>
      <c r="E78" s="2" t="n"/>
      <c r="F78" s="2" t="n"/>
      <c r="G78" s="2" t="n"/>
      <c r="H78" s="38" t="n"/>
      <c r="I78" s="38" t="n"/>
      <c r="J78" s="5">
        <f>IF(OR('Takenlijst'!$A78="",'Takenlijst'!$I78=""),"",IF('Takenlijst'!$G78="Afgerond",0,'Takenlijst'!$I78-TODAY()))</f>
        <v/>
      </c>
      <c r="K78" s="6" t="n"/>
      <c r="L78" s="28" t="n"/>
      <c r="M78" s="28" t="n"/>
      <c r="N78" s="29" t="n"/>
      <c r="O78" s="29" t="n"/>
      <c r="P78" s="30">
        <f>IF('Takenlijst'!$A78="","",IF(OR('Takenlijst'!$N78="",'Takenlijst'!$O78=""),"",IFERROR('Takenlijst'!$N78-'Takenlijst'!$O78,"")))</f>
        <v/>
      </c>
      <c r="Q78" s="10">
        <f>IF(OR('Takenlijst'!$A78="",'Takenlijst'!$I78=""),"",IF('Takenlijst'!$G78="Afgerond","Afgerond",IF('Takenlijst'!$I78&lt;TODAY(),"Te laat",IF('Takenlijst'!$I78-TODAY()&lt;=3,"Bijna deadline","Op schema"))))</f>
        <v/>
      </c>
      <c r="R78" s="38" t="n"/>
      <c r="S78" s="3" t="n"/>
      <c r="T78" s="11">
        <f>IF(OR('Takenlijst'!$A78="",'Takenlijst'!$N78=""),"",IFERROR('Takenlijst'!$O78/'Takenlijst'!$N78,0))</f>
        <v/>
      </c>
    </row>
    <row r="79" ht="20" customHeight="1">
      <c r="A79" s="2" t="n"/>
      <c r="B79" s="3" t="n"/>
      <c r="C79" s="3" t="n"/>
      <c r="D79" s="2" t="n"/>
      <c r="E79" s="2" t="n"/>
      <c r="F79" s="2" t="n"/>
      <c r="G79" s="2" t="n"/>
      <c r="H79" s="38" t="n"/>
      <c r="I79" s="38" t="n"/>
      <c r="J79" s="12">
        <f>IF(OR('Takenlijst'!$A79="",'Takenlijst'!$I79=""),"",IF('Takenlijst'!$G79="Afgerond",0,'Takenlijst'!$I79-TODAY()))</f>
        <v/>
      </c>
      <c r="K79" s="6" t="n"/>
      <c r="L79" s="28" t="n"/>
      <c r="M79" s="28" t="n"/>
      <c r="N79" s="29" t="n"/>
      <c r="O79" s="29" t="n"/>
      <c r="P79" s="31">
        <f>IF('Takenlijst'!$A79="","",IF(OR('Takenlijst'!$N79="",'Takenlijst'!$O79=""),"",IFERROR('Takenlijst'!$N79-'Takenlijst'!$O79,"")))</f>
        <v/>
      </c>
      <c r="Q79" s="14">
        <f>IF(OR('Takenlijst'!$A79="",'Takenlijst'!$I79=""),"",IF('Takenlijst'!$G79="Afgerond","Afgerond",IF('Takenlijst'!$I79&lt;TODAY(),"Te laat",IF('Takenlijst'!$I79-TODAY()&lt;=3,"Bijna deadline","Op schema"))))</f>
        <v/>
      </c>
      <c r="R79" s="38" t="n"/>
      <c r="S79" s="3" t="n"/>
      <c r="T79" s="15">
        <f>IF(OR('Takenlijst'!$A79="",'Takenlijst'!$N79=""),"",IFERROR('Takenlijst'!$O79/'Takenlijst'!$N79,0))</f>
        <v/>
      </c>
    </row>
    <row r="80" ht="20" customHeight="1">
      <c r="A80" s="2" t="n"/>
      <c r="B80" s="3" t="n"/>
      <c r="C80" s="3" t="n"/>
      <c r="D80" s="2" t="n"/>
      <c r="E80" s="2" t="n"/>
      <c r="F80" s="2" t="n"/>
      <c r="G80" s="2" t="n"/>
      <c r="H80" s="38" t="n"/>
      <c r="I80" s="38" t="n"/>
      <c r="J80" s="5">
        <f>IF(OR('Takenlijst'!$A80="",'Takenlijst'!$I80=""),"",IF('Takenlijst'!$G80="Afgerond",0,'Takenlijst'!$I80-TODAY()))</f>
        <v/>
      </c>
      <c r="K80" s="6" t="n"/>
      <c r="L80" s="28" t="n"/>
      <c r="M80" s="28" t="n"/>
      <c r="N80" s="29" t="n"/>
      <c r="O80" s="29" t="n"/>
      <c r="P80" s="30">
        <f>IF('Takenlijst'!$A80="","",IF(OR('Takenlijst'!$N80="",'Takenlijst'!$O80=""),"",IFERROR('Takenlijst'!$N80-'Takenlijst'!$O80,"")))</f>
        <v/>
      </c>
      <c r="Q80" s="10">
        <f>IF(OR('Takenlijst'!$A80="",'Takenlijst'!$I80=""),"",IF('Takenlijst'!$G80="Afgerond","Afgerond",IF('Takenlijst'!$I80&lt;TODAY(),"Te laat",IF('Takenlijst'!$I80-TODAY()&lt;=3,"Bijna deadline","Op schema"))))</f>
        <v/>
      </c>
      <c r="R80" s="38" t="n"/>
      <c r="S80" s="3" t="n"/>
      <c r="T80" s="11">
        <f>IF(OR('Takenlijst'!$A80="",'Takenlijst'!$N80=""),"",IFERROR('Takenlijst'!$O80/'Takenlijst'!$N80,0))</f>
        <v/>
      </c>
    </row>
    <row r="81" ht="20" customHeight="1">
      <c r="A81" s="2" t="n"/>
      <c r="B81" s="3" t="n"/>
      <c r="C81" s="3" t="n"/>
      <c r="D81" s="2" t="n"/>
      <c r="E81" s="2" t="n"/>
      <c r="F81" s="2" t="n"/>
      <c r="G81" s="2" t="n"/>
      <c r="H81" s="38" t="n"/>
      <c r="I81" s="38" t="n"/>
      <c r="J81" s="12">
        <f>IF(OR('Takenlijst'!$A81="",'Takenlijst'!$I81=""),"",IF('Takenlijst'!$G81="Afgerond",0,'Takenlijst'!$I81-TODAY()))</f>
        <v/>
      </c>
      <c r="K81" s="6" t="n"/>
      <c r="L81" s="28" t="n"/>
      <c r="M81" s="28" t="n"/>
      <c r="N81" s="29" t="n"/>
      <c r="O81" s="29" t="n"/>
      <c r="P81" s="31">
        <f>IF('Takenlijst'!$A81="","",IF(OR('Takenlijst'!$N81="",'Takenlijst'!$O81=""),"",IFERROR('Takenlijst'!$N81-'Takenlijst'!$O81,"")))</f>
        <v/>
      </c>
      <c r="Q81" s="14">
        <f>IF(OR('Takenlijst'!$A81="",'Takenlijst'!$I81=""),"",IF('Takenlijst'!$G81="Afgerond","Afgerond",IF('Takenlijst'!$I81&lt;TODAY(),"Te laat",IF('Takenlijst'!$I81-TODAY()&lt;=3,"Bijna deadline","Op schema"))))</f>
        <v/>
      </c>
      <c r="R81" s="38" t="n"/>
      <c r="S81" s="3" t="n"/>
      <c r="T81" s="15">
        <f>IF(OR('Takenlijst'!$A81="",'Takenlijst'!$N81=""),"",IFERROR('Takenlijst'!$O81/'Takenlijst'!$N81,0))</f>
        <v/>
      </c>
    </row>
    <row r="82" ht="20" customHeight="1">
      <c r="A82" s="2" t="n"/>
      <c r="B82" s="3" t="n"/>
      <c r="C82" s="3" t="n"/>
      <c r="D82" s="2" t="n"/>
      <c r="E82" s="2" t="n"/>
      <c r="F82" s="2" t="n"/>
      <c r="G82" s="2" t="n"/>
      <c r="H82" s="38" t="n"/>
      <c r="I82" s="38" t="n"/>
      <c r="J82" s="5">
        <f>IF(OR('Takenlijst'!$A82="",'Takenlijst'!$I82=""),"",IF('Takenlijst'!$G82="Afgerond",0,'Takenlijst'!$I82-TODAY()))</f>
        <v/>
      </c>
      <c r="K82" s="6" t="n"/>
      <c r="L82" s="28" t="n"/>
      <c r="M82" s="28" t="n"/>
      <c r="N82" s="29" t="n"/>
      <c r="O82" s="29" t="n"/>
      <c r="P82" s="30">
        <f>IF('Takenlijst'!$A82="","",IF(OR('Takenlijst'!$N82="",'Takenlijst'!$O82=""),"",IFERROR('Takenlijst'!$N82-'Takenlijst'!$O82,"")))</f>
        <v/>
      </c>
      <c r="Q82" s="10">
        <f>IF(OR('Takenlijst'!$A82="",'Takenlijst'!$I82=""),"",IF('Takenlijst'!$G82="Afgerond","Afgerond",IF('Takenlijst'!$I82&lt;TODAY(),"Te laat",IF('Takenlijst'!$I82-TODAY()&lt;=3,"Bijna deadline","Op schema"))))</f>
        <v/>
      </c>
      <c r="R82" s="38" t="n"/>
      <c r="S82" s="3" t="n"/>
      <c r="T82" s="11">
        <f>IF(OR('Takenlijst'!$A82="",'Takenlijst'!$N82=""),"",IFERROR('Takenlijst'!$O82/'Takenlijst'!$N82,0))</f>
        <v/>
      </c>
    </row>
    <row r="83" ht="20" customHeight="1">
      <c r="A83" s="2" t="n"/>
      <c r="B83" s="3" t="n"/>
      <c r="C83" s="3" t="n"/>
      <c r="D83" s="2" t="n"/>
      <c r="E83" s="2" t="n"/>
      <c r="F83" s="2" t="n"/>
      <c r="G83" s="2" t="n"/>
      <c r="H83" s="38" t="n"/>
      <c r="I83" s="38" t="n"/>
      <c r="J83" s="12">
        <f>IF(OR('Takenlijst'!$A83="",'Takenlijst'!$I83=""),"",IF('Takenlijst'!$G83="Afgerond",0,'Takenlijst'!$I83-TODAY()))</f>
        <v/>
      </c>
      <c r="K83" s="6" t="n"/>
      <c r="L83" s="28" t="n"/>
      <c r="M83" s="28" t="n"/>
      <c r="N83" s="29" t="n"/>
      <c r="O83" s="29" t="n"/>
      <c r="P83" s="31">
        <f>IF('Takenlijst'!$A83="","",IF(OR('Takenlijst'!$N83="",'Takenlijst'!$O83=""),"",IFERROR('Takenlijst'!$N83-'Takenlijst'!$O83,"")))</f>
        <v/>
      </c>
      <c r="Q83" s="14">
        <f>IF(OR('Takenlijst'!$A83="",'Takenlijst'!$I83=""),"",IF('Takenlijst'!$G83="Afgerond","Afgerond",IF('Takenlijst'!$I83&lt;TODAY(),"Te laat",IF('Takenlijst'!$I83-TODAY()&lt;=3,"Bijna deadline","Op schema"))))</f>
        <v/>
      </c>
      <c r="R83" s="38" t="n"/>
      <c r="S83" s="3" t="n"/>
      <c r="T83" s="15">
        <f>IF(OR('Takenlijst'!$A83="",'Takenlijst'!$N83=""),"",IFERROR('Takenlijst'!$O83/'Takenlijst'!$N83,0))</f>
        <v/>
      </c>
    </row>
    <row r="84" ht="20" customHeight="1">
      <c r="A84" s="2" t="n"/>
      <c r="B84" s="3" t="n"/>
      <c r="C84" s="3" t="n"/>
      <c r="D84" s="2" t="n"/>
      <c r="E84" s="2" t="n"/>
      <c r="F84" s="2" t="n"/>
      <c r="G84" s="2" t="n"/>
      <c r="H84" s="38" t="n"/>
      <c r="I84" s="38" t="n"/>
      <c r="J84" s="5">
        <f>IF(OR('Takenlijst'!$A84="",'Takenlijst'!$I84=""),"",IF('Takenlijst'!$G84="Afgerond",0,'Takenlijst'!$I84-TODAY()))</f>
        <v/>
      </c>
      <c r="K84" s="6" t="n"/>
      <c r="L84" s="28" t="n"/>
      <c r="M84" s="28" t="n"/>
      <c r="N84" s="29" t="n"/>
      <c r="O84" s="29" t="n"/>
      <c r="P84" s="30">
        <f>IF('Takenlijst'!$A84="","",IF(OR('Takenlijst'!$N84="",'Takenlijst'!$O84=""),"",IFERROR('Takenlijst'!$N84-'Takenlijst'!$O84,"")))</f>
        <v/>
      </c>
      <c r="Q84" s="10">
        <f>IF(OR('Takenlijst'!$A84="",'Takenlijst'!$I84=""),"",IF('Takenlijst'!$G84="Afgerond","Afgerond",IF('Takenlijst'!$I84&lt;TODAY(),"Te laat",IF('Takenlijst'!$I84-TODAY()&lt;=3,"Bijna deadline","Op schema"))))</f>
        <v/>
      </c>
      <c r="R84" s="38" t="n"/>
      <c r="S84" s="3" t="n"/>
      <c r="T84" s="11">
        <f>IF(OR('Takenlijst'!$A84="",'Takenlijst'!$N84=""),"",IFERROR('Takenlijst'!$O84/'Takenlijst'!$N84,0))</f>
        <v/>
      </c>
    </row>
    <row r="85" ht="20" customHeight="1">
      <c r="A85" s="2" t="n"/>
      <c r="B85" s="3" t="n"/>
      <c r="C85" s="3" t="n"/>
      <c r="D85" s="2" t="n"/>
      <c r="E85" s="2" t="n"/>
      <c r="F85" s="2" t="n"/>
      <c r="G85" s="2" t="n"/>
      <c r="H85" s="38" t="n"/>
      <c r="I85" s="38" t="n"/>
      <c r="J85" s="12">
        <f>IF(OR('Takenlijst'!$A85="",'Takenlijst'!$I85=""),"",IF('Takenlijst'!$G85="Afgerond",0,'Takenlijst'!$I85-TODAY()))</f>
        <v/>
      </c>
      <c r="K85" s="6" t="n"/>
      <c r="L85" s="28" t="n"/>
      <c r="M85" s="28" t="n"/>
      <c r="N85" s="29" t="n"/>
      <c r="O85" s="29" t="n"/>
      <c r="P85" s="31">
        <f>IF('Takenlijst'!$A85="","",IF(OR('Takenlijst'!$N85="",'Takenlijst'!$O85=""),"",IFERROR('Takenlijst'!$N85-'Takenlijst'!$O85,"")))</f>
        <v/>
      </c>
      <c r="Q85" s="14">
        <f>IF(OR('Takenlijst'!$A85="",'Takenlijst'!$I85=""),"",IF('Takenlijst'!$G85="Afgerond","Afgerond",IF('Takenlijst'!$I85&lt;TODAY(),"Te laat",IF('Takenlijst'!$I85-TODAY()&lt;=3,"Bijna deadline","Op schema"))))</f>
        <v/>
      </c>
      <c r="R85" s="38" t="n"/>
      <c r="S85" s="3" t="n"/>
      <c r="T85" s="15">
        <f>IF(OR('Takenlijst'!$A85="",'Takenlijst'!$N85=""),"",IFERROR('Takenlijst'!$O85/'Takenlijst'!$N85,0))</f>
        <v/>
      </c>
    </row>
    <row r="86" ht="20" customHeight="1">
      <c r="A86" s="2" t="n"/>
      <c r="B86" s="3" t="n"/>
      <c r="C86" s="3" t="n"/>
      <c r="D86" s="2" t="n"/>
      <c r="E86" s="2" t="n"/>
      <c r="F86" s="2" t="n"/>
      <c r="G86" s="2" t="n"/>
      <c r="H86" s="38" t="n"/>
      <c r="I86" s="38" t="n"/>
      <c r="J86" s="5">
        <f>IF(OR('Takenlijst'!$A86="",'Takenlijst'!$I86=""),"",IF('Takenlijst'!$G86="Afgerond",0,'Takenlijst'!$I86-TODAY()))</f>
        <v/>
      </c>
      <c r="K86" s="6" t="n"/>
      <c r="L86" s="28" t="n"/>
      <c r="M86" s="28" t="n"/>
      <c r="N86" s="29" t="n"/>
      <c r="O86" s="29" t="n"/>
      <c r="P86" s="30">
        <f>IF('Takenlijst'!$A86="","",IF(OR('Takenlijst'!$N86="",'Takenlijst'!$O86=""),"",IFERROR('Takenlijst'!$N86-'Takenlijst'!$O86,"")))</f>
        <v/>
      </c>
      <c r="Q86" s="10">
        <f>IF(OR('Takenlijst'!$A86="",'Takenlijst'!$I86=""),"",IF('Takenlijst'!$G86="Afgerond","Afgerond",IF('Takenlijst'!$I86&lt;TODAY(),"Te laat",IF('Takenlijst'!$I86-TODAY()&lt;=3,"Bijna deadline","Op schema"))))</f>
        <v/>
      </c>
      <c r="R86" s="38" t="n"/>
      <c r="S86" s="3" t="n"/>
      <c r="T86" s="11">
        <f>IF(OR('Takenlijst'!$A86="",'Takenlijst'!$N86=""),"",IFERROR('Takenlijst'!$O86/'Takenlijst'!$N86,0))</f>
        <v/>
      </c>
    </row>
    <row r="87" ht="20" customHeight="1">
      <c r="A87" s="2" t="n"/>
      <c r="B87" s="3" t="n"/>
      <c r="C87" s="3" t="n"/>
      <c r="D87" s="2" t="n"/>
      <c r="E87" s="2" t="n"/>
      <c r="F87" s="2" t="n"/>
      <c r="G87" s="2" t="n"/>
      <c r="H87" s="38" t="n"/>
      <c r="I87" s="38" t="n"/>
      <c r="J87" s="12">
        <f>IF(OR('Takenlijst'!$A87="",'Takenlijst'!$I87=""),"",IF('Takenlijst'!$G87="Afgerond",0,'Takenlijst'!$I87-TODAY()))</f>
        <v/>
      </c>
      <c r="K87" s="6" t="n"/>
      <c r="L87" s="28" t="n"/>
      <c r="M87" s="28" t="n"/>
      <c r="N87" s="29" t="n"/>
      <c r="O87" s="29" t="n"/>
      <c r="P87" s="31">
        <f>IF('Takenlijst'!$A87="","",IF(OR('Takenlijst'!$N87="",'Takenlijst'!$O87=""),"",IFERROR('Takenlijst'!$N87-'Takenlijst'!$O87,"")))</f>
        <v/>
      </c>
      <c r="Q87" s="14">
        <f>IF(OR('Takenlijst'!$A87="",'Takenlijst'!$I87=""),"",IF('Takenlijst'!$G87="Afgerond","Afgerond",IF('Takenlijst'!$I87&lt;TODAY(),"Te laat",IF('Takenlijst'!$I87-TODAY()&lt;=3,"Bijna deadline","Op schema"))))</f>
        <v/>
      </c>
      <c r="R87" s="38" t="n"/>
      <c r="S87" s="3" t="n"/>
      <c r="T87" s="15">
        <f>IF(OR('Takenlijst'!$A87="",'Takenlijst'!$N87=""),"",IFERROR('Takenlijst'!$O87/'Takenlijst'!$N87,0))</f>
        <v/>
      </c>
    </row>
    <row r="88" ht="20" customHeight="1">
      <c r="A88" s="2" t="n"/>
      <c r="B88" s="3" t="n"/>
      <c r="C88" s="3" t="n"/>
      <c r="D88" s="2" t="n"/>
      <c r="E88" s="2" t="n"/>
      <c r="F88" s="2" t="n"/>
      <c r="G88" s="2" t="n"/>
      <c r="H88" s="38" t="n"/>
      <c r="I88" s="38" t="n"/>
      <c r="J88" s="5">
        <f>IF(OR('Takenlijst'!$A88="",'Takenlijst'!$I88=""),"",IF('Takenlijst'!$G88="Afgerond",0,'Takenlijst'!$I88-TODAY()))</f>
        <v/>
      </c>
      <c r="K88" s="6" t="n"/>
      <c r="L88" s="28" t="n"/>
      <c r="M88" s="28" t="n"/>
      <c r="N88" s="29" t="n"/>
      <c r="O88" s="29" t="n"/>
      <c r="P88" s="30">
        <f>IF('Takenlijst'!$A88="","",IF(OR('Takenlijst'!$N88="",'Takenlijst'!$O88=""),"",IFERROR('Takenlijst'!$N88-'Takenlijst'!$O88,"")))</f>
        <v/>
      </c>
      <c r="Q88" s="10">
        <f>IF(OR('Takenlijst'!$A88="",'Takenlijst'!$I88=""),"",IF('Takenlijst'!$G88="Afgerond","Afgerond",IF('Takenlijst'!$I88&lt;TODAY(),"Te laat",IF('Takenlijst'!$I88-TODAY()&lt;=3,"Bijna deadline","Op schema"))))</f>
        <v/>
      </c>
      <c r="R88" s="38" t="n"/>
      <c r="S88" s="3" t="n"/>
      <c r="T88" s="11">
        <f>IF(OR('Takenlijst'!$A88="",'Takenlijst'!$N88=""),"",IFERROR('Takenlijst'!$O88/'Takenlijst'!$N88,0))</f>
        <v/>
      </c>
    </row>
    <row r="89" ht="20" customHeight="1">
      <c r="A89" s="2" t="n"/>
      <c r="B89" s="3" t="n"/>
      <c r="C89" s="3" t="n"/>
      <c r="D89" s="2" t="n"/>
      <c r="E89" s="2" t="n"/>
      <c r="F89" s="2" t="n"/>
      <c r="G89" s="2" t="n"/>
      <c r="H89" s="38" t="n"/>
      <c r="I89" s="38" t="n"/>
      <c r="J89" s="12">
        <f>IF(OR('Takenlijst'!$A89="",'Takenlijst'!$I89=""),"",IF('Takenlijst'!$G89="Afgerond",0,'Takenlijst'!$I89-TODAY()))</f>
        <v/>
      </c>
      <c r="K89" s="6" t="n"/>
      <c r="L89" s="28" t="n"/>
      <c r="M89" s="28" t="n"/>
      <c r="N89" s="29" t="n"/>
      <c r="O89" s="29" t="n"/>
      <c r="P89" s="31">
        <f>IF('Takenlijst'!$A89="","",IF(OR('Takenlijst'!$N89="",'Takenlijst'!$O89=""),"",IFERROR('Takenlijst'!$N89-'Takenlijst'!$O89,"")))</f>
        <v/>
      </c>
      <c r="Q89" s="14">
        <f>IF(OR('Takenlijst'!$A89="",'Takenlijst'!$I89=""),"",IF('Takenlijst'!$G89="Afgerond","Afgerond",IF('Takenlijst'!$I89&lt;TODAY(),"Te laat",IF('Takenlijst'!$I89-TODAY()&lt;=3,"Bijna deadline","Op schema"))))</f>
        <v/>
      </c>
      <c r="R89" s="38" t="n"/>
      <c r="S89" s="3" t="n"/>
      <c r="T89" s="15">
        <f>IF(OR('Takenlijst'!$A89="",'Takenlijst'!$N89=""),"",IFERROR('Takenlijst'!$O89/'Takenlijst'!$N89,0))</f>
        <v/>
      </c>
    </row>
    <row r="90" ht="20" customHeight="1">
      <c r="A90" s="2" t="n"/>
      <c r="B90" s="3" t="n"/>
      <c r="C90" s="3" t="n"/>
      <c r="D90" s="2" t="n"/>
      <c r="E90" s="2" t="n"/>
      <c r="F90" s="2" t="n"/>
      <c r="G90" s="2" t="n"/>
      <c r="H90" s="38" t="n"/>
      <c r="I90" s="38" t="n"/>
      <c r="J90" s="5">
        <f>IF(OR('Takenlijst'!$A90="",'Takenlijst'!$I90=""),"",IF('Takenlijst'!$G90="Afgerond",0,'Takenlijst'!$I90-TODAY()))</f>
        <v/>
      </c>
      <c r="K90" s="6" t="n"/>
      <c r="L90" s="28" t="n"/>
      <c r="M90" s="28" t="n"/>
      <c r="N90" s="29" t="n"/>
      <c r="O90" s="29" t="n"/>
      <c r="P90" s="30">
        <f>IF('Takenlijst'!$A90="","",IF(OR('Takenlijst'!$N90="",'Takenlijst'!$O90=""),"",IFERROR('Takenlijst'!$N90-'Takenlijst'!$O90,"")))</f>
        <v/>
      </c>
      <c r="Q90" s="10">
        <f>IF(OR('Takenlijst'!$A90="",'Takenlijst'!$I90=""),"",IF('Takenlijst'!$G90="Afgerond","Afgerond",IF('Takenlijst'!$I90&lt;TODAY(),"Te laat",IF('Takenlijst'!$I90-TODAY()&lt;=3,"Bijna deadline","Op schema"))))</f>
        <v/>
      </c>
      <c r="R90" s="38" t="n"/>
      <c r="S90" s="3" t="n"/>
      <c r="T90" s="11">
        <f>IF(OR('Takenlijst'!$A90="",'Takenlijst'!$N90=""),"",IFERROR('Takenlijst'!$O90/'Takenlijst'!$N90,0))</f>
        <v/>
      </c>
    </row>
    <row r="91" ht="20" customHeight="1">
      <c r="A91" s="2" t="n"/>
      <c r="B91" s="3" t="n"/>
      <c r="C91" s="3" t="n"/>
      <c r="D91" s="2" t="n"/>
      <c r="E91" s="2" t="n"/>
      <c r="F91" s="2" t="n"/>
      <c r="G91" s="2" t="n"/>
      <c r="H91" s="38" t="n"/>
      <c r="I91" s="38" t="n"/>
      <c r="J91" s="12">
        <f>IF(OR('Takenlijst'!$A91="",'Takenlijst'!$I91=""),"",IF('Takenlijst'!$G91="Afgerond",0,'Takenlijst'!$I91-TODAY()))</f>
        <v/>
      </c>
      <c r="K91" s="6" t="n"/>
      <c r="L91" s="28" t="n"/>
      <c r="M91" s="28" t="n"/>
      <c r="N91" s="29" t="n"/>
      <c r="O91" s="29" t="n"/>
      <c r="P91" s="31">
        <f>IF('Takenlijst'!$A91="","",IF(OR('Takenlijst'!$N91="",'Takenlijst'!$O91=""),"",IFERROR('Takenlijst'!$N91-'Takenlijst'!$O91,"")))</f>
        <v/>
      </c>
      <c r="Q91" s="14">
        <f>IF(OR('Takenlijst'!$A91="",'Takenlijst'!$I91=""),"",IF('Takenlijst'!$G91="Afgerond","Afgerond",IF('Takenlijst'!$I91&lt;TODAY(),"Te laat",IF('Takenlijst'!$I91-TODAY()&lt;=3,"Bijna deadline","Op schema"))))</f>
        <v/>
      </c>
      <c r="R91" s="38" t="n"/>
      <c r="S91" s="3" t="n"/>
      <c r="T91" s="15">
        <f>IF(OR('Takenlijst'!$A91="",'Takenlijst'!$N91=""),"",IFERROR('Takenlijst'!$O91/'Takenlijst'!$N91,0))</f>
        <v/>
      </c>
    </row>
    <row r="92" ht="20" customHeight="1">
      <c r="A92" s="2" t="n"/>
      <c r="B92" s="3" t="n"/>
      <c r="C92" s="3" t="n"/>
      <c r="D92" s="2" t="n"/>
      <c r="E92" s="2" t="n"/>
      <c r="F92" s="2" t="n"/>
      <c r="G92" s="2" t="n"/>
      <c r="H92" s="38" t="n"/>
      <c r="I92" s="38" t="n"/>
      <c r="J92" s="5">
        <f>IF(OR('Takenlijst'!$A92="",'Takenlijst'!$I92=""),"",IF('Takenlijst'!$G92="Afgerond",0,'Takenlijst'!$I92-TODAY()))</f>
        <v/>
      </c>
      <c r="K92" s="6" t="n"/>
      <c r="L92" s="28" t="n"/>
      <c r="M92" s="28" t="n"/>
      <c r="N92" s="29" t="n"/>
      <c r="O92" s="29" t="n"/>
      <c r="P92" s="30">
        <f>IF('Takenlijst'!$A92="","",IF(OR('Takenlijst'!$N92="",'Takenlijst'!$O92=""),"",IFERROR('Takenlijst'!$N92-'Takenlijst'!$O92,"")))</f>
        <v/>
      </c>
      <c r="Q92" s="10">
        <f>IF(OR('Takenlijst'!$A92="",'Takenlijst'!$I92=""),"",IF('Takenlijst'!$G92="Afgerond","Afgerond",IF('Takenlijst'!$I92&lt;TODAY(),"Te laat",IF('Takenlijst'!$I92-TODAY()&lt;=3,"Bijna deadline","Op schema"))))</f>
        <v/>
      </c>
      <c r="R92" s="38" t="n"/>
      <c r="S92" s="3" t="n"/>
      <c r="T92" s="11">
        <f>IF(OR('Takenlijst'!$A92="",'Takenlijst'!$N92=""),"",IFERROR('Takenlijst'!$O92/'Takenlijst'!$N92,0))</f>
        <v/>
      </c>
    </row>
    <row r="93" ht="20" customHeight="1">
      <c r="A93" s="2" t="n"/>
      <c r="B93" s="3" t="n"/>
      <c r="C93" s="3" t="n"/>
      <c r="D93" s="2" t="n"/>
      <c r="E93" s="2" t="n"/>
      <c r="F93" s="2" t="n"/>
      <c r="G93" s="2" t="n"/>
      <c r="H93" s="38" t="n"/>
      <c r="I93" s="38" t="n"/>
      <c r="J93" s="12">
        <f>IF(OR('Takenlijst'!$A93="",'Takenlijst'!$I93=""),"",IF('Takenlijst'!$G93="Afgerond",0,'Takenlijst'!$I93-TODAY()))</f>
        <v/>
      </c>
      <c r="K93" s="6" t="n"/>
      <c r="L93" s="28" t="n"/>
      <c r="M93" s="28" t="n"/>
      <c r="N93" s="29" t="n"/>
      <c r="O93" s="29" t="n"/>
      <c r="P93" s="31">
        <f>IF('Takenlijst'!$A93="","",IF(OR('Takenlijst'!$N93="",'Takenlijst'!$O93=""),"",IFERROR('Takenlijst'!$N93-'Takenlijst'!$O93,"")))</f>
        <v/>
      </c>
      <c r="Q93" s="14">
        <f>IF(OR('Takenlijst'!$A93="",'Takenlijst'!$I93=""),"",IF('Takenlijst'!$G93="Afgerond","Afgerond",IF('Takenlijst'!$I93&lt;TODAY(),"Te laat",IF('Takenlijst'!$I93-TODAY()&lt;=3,"Bijna deadline","Op schema"))))</f>
        <v/>
      </c>
      <c r="R93" s="38" t="n"/>
      <c r="S93" s="3" t="n"/>
      <c r="T93" s="15">
        <f>IF(OR('Takenlijst'!$A93="",'Takenlijst'!$N93=""),"",IFERROR('Takenlijst'!$O93/'Takenlijst'!$N93,0))</f>
        <v/>
      </c>
    </row>
    <row r="94" ht="20" customHeight="1">
      <c r="A94" s="2" t="n"/>
      <c r="B94" s="3" t="n"/>
      <c r="C94" s="3" t="n"/>
      <c r="D94" s="2" t="n"/>
      <c r="E94" s="2" t="n"/>
      <c r="F94" s="2" t="n"/>
      <c r="G94" s="2" t="n"/>
      <c r="H94" s="38" t="n"/>
      <c r="I94" s="38" t="n"/>
      <c r="J94" s="5">
        <f>IF(OR('Takenlijst'!$A94="",'Takenlijst'!$I94=""),"",IF('Takenlijst'!$G94="Afgerond",0,'Takenlijst'!$I94-TODAY()))</f>
        <v/>
      </c>
      <c r="K94" s="6" t="n"/>
      <c r="L94" s="28" t="n"/>
      <c r="M94" s="28" t="n"/>
      <c r="N94" s="29" t="n"/>
      <c r="O94" s="29" t="n"/>
      <c r="P94" s="30">
        <f>IF('Takenlijst'!$A94="","",IF(OR('Takenlijst'!$N94="",'Takenlijst'!$O94=""),"",IFERROR('Takenlijst'!$N94-'Takenlijst'!$O94,"")))</f>
        <v/>
      </c>
      <c r="Q94" s="10">
        <f>IF(OR('Takenlijst'!$A94="",'Takenlijst'!$I94=""),"",IF('Takenlijst'!$G94="Afgerond","Afgerond",IF('Takenlijst'!$I94&lt;TODAY(),"Te laat",IF('Takenlijst'!$I94-TODAY()&lt;=3,"Bijna deadline","Op schema"))))</f>
        <v/>
      </c>
      <c r="R94" s="38" t="n"/>
      <c r="S94" s="3" t="n"/>
      <c r="T94" s="11">
        <f>IF(OR('Takenlijst'!$A94="",'Takenlijst'!$N94=""),"",IFERROR('Takenlijst'!$O94/'Takenlijst'!$N94,0))</f>
        <v/>
      </c>
    </row>
    <row r="95" ht="20" customHeight="1">
      <c r="A95" s="2" t="n"/>
      <c r="B95" s="3" t="n"/>
      <c r="C95" s="3" t="n"/>
      <c r="D95" s="2" t="n"/>
      <c r="E95" s="2" t="n"/>
      <c r="F95" s="2" t="n"/>
      <c r="G95" s="2" t="n"/>
      <c r="H95" s="38" t="n"/>
      <c r="I95" s="38" t="n"/>
      <c r="J95" s="12">
        <f>IF(OR('Takenlijst'!$A95="",'Takenlijst'!$I95=""),"",IF('Takenlijst'!$G95="Afgerond",0,'Takenlijst'!$I95-TODAY()))</f>
        <v/>
      </c>
      <c r="K95" s="6" t="n"/>
      <c r="L95" s="28" t="n"/>
      <c r="M95" s="28" t="n"/>
      <c r="N95" s="29" t="n"/>
      <c r="O95" s="29" t="n"/>
      <c r="P95" s="31">
        <f>IF('Takenlijst'!$A95="","",IF(OR('Takenlijst'!$N95="",'Takenlijst'!$O95=""),"",IFERROR('Takenlijst'!$N95-'Takenlijst'!$O95,"")))</f>
        <v/>
      </c>
      <c r="Q95" s="14">
        <f>IF(OR('Takenlijst'!$A95="",'Takenlijst'!$I95=""),"",IF('Takenlijst'!$G95="Afgerond","Afgerond",IF('Takenlijst'!$I95&lt;TODAY(),"Te laat",IF('Takenlijst'!$I95-TODAY()&lt;=3,"Bijna deadline","Op schema"))))</f>
        <v/>
      </c>
      <c r="R95" s="38" t="n"/>
      <c r="S95" s="3" t="n"/>
      <c r="T95" s="15">
        <f>IF(OR('Takenlijst'!$A95="",'Takenlijst'!$N95=""),"",IFERROR('Takenlijst'!$O95/'Takenlijst'!$N95,0))</f>
        <v/>
      </c>
    </row>
    <row r="96" ht="20" customHeight="1">
      <c r="A96" s="2" t="n"/>
      <c r="B96" s="3" t="n"/>
      <c r="C96" s="3" t="n"/>
      <c r="D96" s="2" t="n"/>
      <c r="E96" s="2" t="n"/>
      <c r="F96" s="2" t="n"/>
      <c r="G96" s="2" t="n"/>
      <c r="H96" s="38" t="n"/>
      <c r="I96" s="38" t="n"/>
      <c r="J96" s="5">
        <f>IF(OR('Takenlijst'!$A96="",'Takenlijst'!$I96=""),"",IF('Takenlijst'!$G96="Afgerond",0,'Takenlijst'!$I96-TODAY()))</f>
        <v/>
      </c>
      <c r="K96" s="6" t="n"/>
      <c r="L96" s="28" t="n"/>
      <c r="M96" s="28" t="n"/>
      <c r="N96" s="29" t="n"/>
      <c r="O96" s="29" t="n"/>
      <c r="P96" s="30">
        <f>IF('Takenlijst'!$A96="","",IF(OR('Takenlijst'!$N96="",'Takenlijst'!$O96=""),"",IFERROR('Takenlijst'!$N96-'Takenlijst'!$O96,"")))</f>
        <v/>
      </c>
      <c r="Q96" s="10">
        <f>IF(OR('Takenlijst'!$A96="",'Takenlijst'!$I96=""),"",IF('Takenlijst'!$G96="Afgerond","Afgerond",IF('Takenlijst'!$I96&lt;TODAY(),"Te laat",IF('Takenlijst'!$I96-TODAY()&lt;=3,"Bijna deadline","Op schema"))))</f>
        <v/>
      </c>
      <c r="R96" s="38" t="n"/>
      <c r="S96" s="3" t="n"/>
      <c r="T96" s="11">
        <f>IF(OR('Takenlijst'!$A96="",'Takenlijst'!$N96=""),"",IFERROR('Takenlijst'!$O96/'Takenlijst'!$N96,0))</f>
        <v/>
      </c>
    </row>
    <row r="97" ht="20" customHeight="1">
      <c r="A97" s="2" t="n"/>
      <c r="B97" s="3" t="n"/>
      <c r="C97" s="3" t="n"/>
      <c r="D97" s="2" t="n"/>
      <c r="E97" s="2" t="n"/>
      <c r="F97" s="2" t="n"/>
      <c r="G97" s="2" t="n"/>
      <c r="H97" s="38" t="n"/>
      <c r="I97" s="38" t="n"/>
      <c r="J97" s="12">
        <f>IF(OR('Takenlijst'!$A97="",'Takenlijst'!$I97=""),"",IF('Takenlijst'!$G97="Afgerond",0,'Takenlijst'!$I97-TODAY()))</f>
        <v/>
      </c>
      <c r="K97" s="6" t="n"/>
      <c r="L97" s="28" t="n"/>
      <c r="M97" s="28" t="n"/>
      <c r="N97" s="29" t="n"/>
      <c r="O97" s="29" t="n"/>
      <c r="P97" s="31">
        <f>IF('Takenlijst'!$A97="","",IF(OR('Takenlijst'!$N97="",'Takenlijst'!$O97=""),"",IFERROR('Takenlijst'!$N97-'Takenlijst'!$O97,"")))</f>
        <v/>
      </c>
      <c r="Q97" s="14">
        <f>IF(OR('Takenlijst'!$A97="",'Takenlijst'!$I97=""),"",IF('Takenlijst'!$G97="Afgerond","Afgerond",IF('Takenlijst'!$I97&lt;TODAY(),"Te laat",IF('Takenlijst'!$I97-TODAY()&lt;=3,"Bijna deadline","Op schema"))))</f>
        <v/>
      </c>
      <c r="R97" s="38" t="n"/>
      <c r="S97" s="3" t="n"/>
      <c r="T97" s="15">
        <f>IF(OR('Takenlijst'!$A97="",'Takenlijst'!$N97=""),"",IFERROR('Takenlijst'!$O97/'Takenlijst'!$N97,0))</f>
        <v/>
      </c>
    </row>
    <row r="98" ht="20" customHeight="1">
      <c r="A98" s="2" t="n"/>
      <c r="B98" s="3" t="n"/>
      <c r="C98" s="3" t="n"/>
      <c r="D98" s="2" t="n"/>
      <c r="E98" s="2" t="n"/>
      <c r="F98" s="2" t="n"/>
      <c r="G98" s="2" t="n"/>
      <c r="H98" s="38" t="n"/>
      <c r="I98" s="38" t="n"/>
      <c r="J98" s="5">
        <f>IF(OR('Takenlijst'!$A98="",'Takenlijst'!$I98=""),"",IF('Takenlijst'!$G98="Afgerond",0,'Takenlijst'!$I98-TODAY()))</f>
        <v/>
      </c>
      <c r="K98" s="6" t="n"/>
      <c r="L98" s="28" t="n"/>
      <c r="M98" s="28" t="n"/>
      <c r="N98" s="29" t="n"/>
      <c r="O98" s="29" t="n"/>
      <c r="P98" s="30">
        <f>IF('Takenlijst'!$A98="","",IF(OR('Takenlijst'!$N98="",'Takenlijst'!$O98=""),"",IFERROR('Takenlijst'!$N98-'Takenlijst'!$O98,"")))</f>
        <v/>
      </c>
      <c r="Q98" s="10">
        <f>IF(OR('Takenlijst'!$A98="",'Takenlijst'!$I98=""),"",IF('Takenlijst'!$G98="Afgerond","Afgerond",IF('Takenlijst'!$I98&lt;TODAY(),"Te laat",IF('Takenlijst'!$I98-TODAY()&lt;=3,"Bijna deadline","Op schema"))))</f>
        <v/>
      </c>
      <c r="R98" s="38" t="n"/>
      <c r="S98" s="3" t="n"/>
      <c r="T98" s="11">
        <f>IF(OR('Takenlijst'!$A98="",'Takenlijst'!$N98=""),"",IFERROR('Takenlijst'!$O98/'Takenlijst'!$N98,0))</f>
        <v/>
      </c>
    </row>
    <row r="99" ht="20" customHeight="1">
      <c r="A99" s="2" t="n"/>
      <c r="B99" s="3" t="n"/>
      <c r="C99" s="3" t="n"/>
      <c r="D99" s="2" t="n"/>
      <c r="E99" s="2" t="n"/>
      <c r="F99" s="2" t="n"/>
      <c r="G99" s="2" t="n"/>
      <c r="H99" s="38" t="n"/>
      <c r="I99" s="38" t="n"/>
      <c r="J99" s="12">
        <f>IF(OR('Takenlijst'!$A99="",'Takenlijst'!$I99=""),"",IF('Takenlijst'!$G99="Afgerond",0,'Takenlijst'!$I99-TODAY()))</f>
        <v/>
      </c>
      <c r="K99" s="6" t="n"/>
      <c r="L99" s="28" t="n"/>
      <c r="M99" s="28" t="n"/>
      <c r="N99" s="29" t="n"/>
      <c r="O99" s="29" t="n"/>
      <c r="P99" s="31">
        <f>IF('Takenlijst'!$A99="","",IF(OR('Takenlijst'!$N99="",'Takenlijst'!$O99=""),"",IFERROR('Takenlijst'!$N99-'Takenlijst'!$O99,"")))</f>
        <v/>
      </c>
      <c r="Q99" s="14">
        <f>IF(OR('Takenlijst'!$A99="",'Takenlijst'!$I99=""),"",IF('Takenlijst'!$G99="Afgerond","Afgerond",IF('Takenlijst'!$I99&lt;TODAY(),"Te laat",IF('Takenlijst'!$I99-TODAY()&lt;=3,"Bijna deadline","Op schema"))))</f>
        <v/>
      </c>
      <c r="R99" s="38" t="n"/>
      <c r="S99" s="3" t="n"/>
      <c r="T99" s="15">
        <f>IF(OR('Takenlijst'!$A99="",'Takenlijst'!$N99=""),"",IFERROR('Takenlijst'!$O99/'Takenlijst'!$N99,0))</f>
        <v/>
      </c>
    </row>
    <row r="100" ht="20" customHeight="1">
      <c r="A100" s="2" t="n"/>
      <c r="B100" s="3" t="n"/>
      <c r="C100" s="3" t="n"/>
      <c r="D100" s="2" t="n"/>
      <c r="E100" s="2" t="n"/>
      <c r="F100" s="2" t="n"/>
      <c r="G100" s="2" t="n"/>
      <c r="H100" s="38" t="n"/>
      <c r="I100" s="38" t="n"/>
      <c r="J100" s="5">
        <f>IF(OR('Takenlijst'!$A100="",'Takenlijst'!$I100=""),"",IF('Takenlijst'!$G100="Afgerond",0,'Takenlijst'!$I100-TODAY()))</f>
        <v/>
      </c>
      <c r="K100" s="6" t="n"/>
      <c r="L100" s="28" t="n"/>
      <c r="M100" s="28" t="n"/>
      <c r="N100" s="29" t="n"/>
      <c r="O100" s="29" t="n"/>
      <c r="P100" s="30">
        <f>IF('Takenlijst'!$A100="","",IF(OR('Takenlijst'!$N100="",'Takenlijst'!$O100=""),"",IFERROR('Takenlijst'!$N100-'Takenlijst'!$O100,"")))</f>
        <v/>
      </c>
      <c r="Q100" s="10">
        <f>IF(OR('Takenlijst'!$A100="",'Takenlijst'!$I100=""),"",IF('Takenlijst'!$G100="Afgerond","Afgerond",IF('Takenlijst'!$I100&lt;TODAY(),"Te laat",IF('Takenlijst'!$I100-TODAY()&lt;=3,"Bijna deadline","Op schema"))))</f>
        <v/>
      </c>
      <c r="R100" s="38" t="n"/>
      <c r="S100" s="3" t="n"/>
      <c r="T100" s="11">
        <f>IF(OR('Takenlijst'!$A100="",'Takenlijst'!$N100=""),"",IFERROR('Takenlijst'!$O100/'Takenlijst'!$N100,0))</f>
        <v/>
      </c>
    </row>
    <row r="101" ht="20" customHeight="1">
      <c r="A101" s="2" t="n"/>
      <c r="B101" s="3" t="n"/>
      <c r="C101" s="3" t="n"/>
      <c r="D101" s="2" t="n"/>
      <c r="E101" s="2" t="n"/>
      <c r="F101" s="2" t="n"/>
      <c r="G101" s="2" t="n"/>
      <c r="H101" s="38" t="n"/>
      <c r="I101" s="38" t="n"/>
      <c r="J101" s="12">
        <f>IF(OR('Takenlijst'!$A101="",'Takenlijst'!$I101=""),"",IF('Takenlijst'!$G101="Afgerond",0,'Takenlijst'!$I101-TODAY()))</f>
        <v/>
      </c>
      <c r="K101" s="6" t="n"/>
      <c r="L101" s="28" t="n"/>
      <c r="M101" s="28" t="n"/>
      <c r="N101" s="29" t="n"/>
      <c r="O101" s="29" t="n"/>
      <c r="P101" s="31">
        <f>IF('Takenlijst'!$A101="","",IF(OR('Takenlijst'!$N101="",'Takenlijst'!$O101=""),"",IFERROR('Takenlijst'!$N101-'Takenlijst'!$O101,"")))</f>
        <v/>
      </c>
      <c r="Q101" s="14">
        <f>IF(OR('Takenlijst'!$A101="",'Takenlijst'!$I101=""),"",IF('Takenlijst'!$G101="Afgerond","Afgerond",IF('Takenlijst'!$I101&lt;TODAY(),"Te laat",IF('Takenlijst'!$I101-TODAY()&lt;=3,"Bijna deadline","Op schema"))))</f>
        <v/>
      </c>
      <c r="R101" s="38" t="n"/>
      <c r="S101" s="3" t="n"/>
      <c r="T101" s="15">
        <f>IF(OR('Takenlijst'!$A101="",'Takenlijst'!$N101=""),"",IFERROR('Takenlijst'!$O101/'Takenlijst'!$N101,0))</f>
        <v/>
      </c>
    </row>
  </sheetData>
  <conditionalFormatting sqref="Q2:Q101">
    <cfRule type="expression" priority="1" dxfId="0" stopIfTrue="1">
      <formula>$Q2="Te laat"</formula>
    </cfRule>
    <cfRule type="expression" priority="2" dxfId="1" stopIfTrue="1">
      <formula>$Q2="Bijna deadline"</formula>
    </cfRule>
  </conditionalFormatting>
  <conditionalFormatting sqref="G2:G101">
    <cfRule type="expression" priority="3" dxfId="2" stopIfTrue="1">
      <formula>$G2="Afgerond"</formula>
    </cfRule>
  </conditionalFormatting>
  <conditionalFormatting sqref="F2:F101">
    <cfRule type="expression" priority="4" dxfId="3" stopIfTrue="1">
      <formula>$F2="Hoog"</formula>
    </cfRule>
  </conditionalFormatting>
  <conditionalFormatting sqref="K2:K101">
    <cfRule type="dataBar" priority="5">
      <dataBar showValue="1">
        <cfvo type="min"/>
        <cfvo type="max"/>
        <color rgb="0014B8A6"/>
      </dataBar>
    </cfRule>
  </conditionalFormatting>
  <conditionalFormatting sqref="P2:P101">
    <cfRule type="cellIs" priority="6" operator="lessThan" dxfId="0">
      <formula>0</formula>
    </cfRule>
    <cfRule type="cellIs" priority="7" operator="greaterThanOrEqual" dxfId="4">
      <formula>0</formula>
    </cfRule>
  </conditionalFormatting>
  <dataValidations count="3">
    <dataValidation sqref="D2:D101" showErrorMessage="1" showInputMessage="1" allowBlank="1" type="list">
      <formula1>"Administratie,Financiën,IT,Inkoop,Klantenservice,Communicatie,Marketing,Personeel,Verkoop"</formula1>
    </dataValidation>
    <dataValidation sqref="F2:F101" showErrorMessage="1" showInputMessage="1" allowBlank="1" type="list">
      <formula1>"Laag,Gemiddeld,Hoog"</formula1>
    </dataValidation>
    <dataValidation sqref="G2:G101" showErrorMessage="1" showInputMessage="1" allowBlank="1" type="list">
      <formula1>"Niet gestart,In behandeling,Geblokkeerd,Afgerond"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7" customWidth="1" min="2" max="2"/>
    <col width="21" customWidth="1" min="3" max="3"/>
    <col width="4" customWidth="1" min="4" max="4"/>
    <col width="18" customWidth="1" min="5" max="5"/>
    <col width="18" customWidth="1" min="6" max="6"/>
    <col width="20" customWidth="1" min="7" max="7"/>
    <col width="18" customWidth="1" min="8" max="8"/>
  </cols>
  <sheetData>
    <row r="1" ht="28" customHeight="1">
      <c r="A1" s="16" t="inlineStr">
        <is>
          <t>Dashboard takenlijst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 ht="26" customHeight="1">
      <c r="A3" s="17" t="inlineStr">
        <is>
          <t>Totaal aantal taken</t>
        </is>
      </c>
      <c r="B3" s="18">
        <f>COUNTA('Takenlijst'!$A$2:$A$101)</f>
        <v/>
      </c>
      <c r="D3" s="17" t="inlineStr">
        <is>
          <t>Afgeronde taken</t>
        </is>
      </c>
      <c r="E3" s="18">
        <f>COUNTIF('Takenlijst'!$G$2:$G$101,"Afgerond")</f>
        <v/>
      </c>
      <c r="G3" s="17" t="inlineStr">
        <is>
          <t>Openstaande taken</t>
        </is>
      </c>
      <c r="H3" s="18">
        <f>COUNTIFS('Takenlijst'!$A$2:$A$101,"&lt;&gt;",'Takenlijst'!$G$2:$G$101,"&lt;&gt;Afgerond")</f>
        <v/>
      </c>
    </row>
    <row r="4"/>
    <row r="5" ht="26" customHeight="1">
      <c r="A5" s="17" t="inlineStr">
        <is>
          <t>Te late taken</t>
        </is>
      </c>
      <c r="B5" s="18">
        <f>COUNTIF('Takenlijst'!$Q$2:$Q$101,"Te laat")</f>
        <v/>
      </c>
      <c r="D5" s="17" t="inlineStr">
        <is>
          <t>Gemiddeld % gereed</t>
        </is>
      </c>
      <c r="E5" s="19">
        <f>IFERROR(AVERAGE('Takenlijst'!$K$2:$K$101),0)</f>
        <v/>
      </c>
      <c r="G5" s="17" t="inlineStr">
        <is>
          <t>Totale geschatte uren</t>
        </is>
      </c>
      <c r="H5" s="34">
        <f>SUM('Takenlijst'!$L$2:$L$101)</f>
        <v/>
      </c>
    </row>
    <row r="6"/>
    <row r="7" ht="26" customHeight="1">
      <c r="A7" s="17" t="inlineStr">
        <is>
          <t>Totale werkelijke kosten</t>
        </is>
      </c>
      <c r="B7" s="35">
        <f>SUM('Takenlijst'!$O$2:$O$101)</f>
        <v/>
      </c>
      <c r="D7" s="17" t="inlineStr">
        <is>
          <t>Taken met hoge prioriteit</t>
        </is>
      </c>
      <c r="E7" s="18">
        <f>COUNTIF('Takenlijst'!$F$2:$F$101,"Hoog")</f>
        <v/>
      </c>
    </row>
    <row r="8"/>
    <row r="9"/>
    <row r="10">
      <c r="A10" s="1" t="inlineStr">
        <is>
          <t>Status</t>
        </is>
      </c>
      <c r="B10" s="1" t="inlineStr">
        <is>
          <t>Aantal taken</t>
        </is>
      </c>
    </row>
    <row r="11">
      <c r="A11" s="10" t="inlineStr">
        <is>
          <t>Niet gestart</t>
        </is>
      </c>
      <c r="B11" s="10">
        <f>COUNTIF('Takenlijst'!$G$2:$G$101,$A11)</f>
        <v/>
      </c>
    </row>
    <row r="12">
      <c r="A12" s="14" t="inlineStr">
        <is>
          <t>In behandeling</t>
        </is>
      </c>
      <c r="B12" s="14">
        <f>COUNTIF('Takenlijst'!$G$2:$G$101,$A12)</f>
        <v/>
      </c>
    </row>
    <row r="13">
      <c r="A13" s="10" t="inlineStr">
        <is>
          <t>Geblokkeerd</t>
        </is>
      </c>
      <c r="B13" s="10">
        <f>COUNTIF('Takenlijst'!$G$2:$G$101,$A13)</f>
        <v/>
      </c>
    </row>
    <row r="14">
      <c r="A14" s="14" t="inlineStr">
        <is>
          <t>Afgerond</t>
        </is>
      </c>
      <c r="B14" s="14">
        <f>COUNTIF('Takenlijst'!$G$2:$G$101,$A14)</f>
        <v/>
      </c>
    </row>
    <row r="15"/>
    <row r="16"/>
    <row r="17">
      <c r="A17" s="1" t="inlineStr">
        <is>
          <t>Verantwoordelijke</t>
        </is>
      </c>
      <c r="B17" s="1" t="inlineStr">
        <is>
          <t>Aantal taken</t>
        </is>
      </c>
      <c r="C17" s="1" t="inlineStr">
        <is>
          <t>Huidige status</t>
        </is>
      </c>
    </row>
    <row r="18">
      <c r="A18" s="10">
        <f>IF('Takenlijst'!$E$2="","",IF(COUNTIF('Takenlijst'!$E$2:$E$2,'Takenlijst'!$E$2)&gt;1,"",'Takenlijst'!$E$2))</f>
        <v/>
      </c>
      <c r="B18" s="10">
        <f>IF($A18="","",COUNTIF('Takenlijst'!$E$2:$E$101,$A18))</f>
        <v/>
      </c>
      <c r="C18" s="10">
        <f>IF($A18="","",IFERROR(VLOOKUP($A18,'Takenlijst'!$E$2:$G$101,3,FALSE),""))</f>
        <v/>
      </c>
    </row>
    <row r="19">
      <c r="A19" s="14">
        <f>IF('Takenlijst'!$E$3="","",IF(COUNTIF('Takenlijst'!$E$2:$E$3,'Takenlijst'!$E$3)&gt;1,"",'Takenlijst'!$E$3))</f>
        <v/>
      </c>
      <c r="B19" s="14">
        <f>IF($A19="","",COUNTIF('Takenlijst'!$E$2:$E$101,$A19))</f>
        <v/>
      </c>
      <c r="C19" s="14">
        <f>IF($A19="","",IFERROR(VLOOKUP($A19,'Takenlijst'!$E$2:$G$101,3,FALSE),""))</f>
        <v/>
      </c>
    </row>
    <row r="20">
      <c r="A20" s="10">
        <f>IF('Takenlijst'!$E$4="","",IF(COUNTIF('Takenlijst'!$E$2:$E$4,'Takenlijst'!$E$4)&gt;1,"",'Takenlijst'!$E$4))</f>
        <v/>
      </c>
      <c r="B20" s="10">
        <f>IF($A20="","",COUNTIF('Takenlijst'!$E$2:$E$101,$A20))</f>
        <v/>
      </c>
      <c r="C20" s="10">
        <f>IF($A20="","",IFERROR(VLOOKUP($A20,'Takenlijst'!$E$2:$G$101,3,FALSE),""))</f>
        <v/>
      </c>
    </row>
    <row r="21">
      <c r="A21" s="14">
        <f>IF('Takenlijst'!$E$5="","",IF(COUNTIF('Takenlijst'!$E$2:$E$5,'Takenlijst'!$E$5)&gt;1,"",'Takenlijst'!$E$5))</f>
        <v/>
      </c>
      <c r="B21" s="14">
        <f>IF($A21="","",COUNTIF('Takenlijst'!$E$2:$E$101,$A21))</f>
        <v/>
      </c>
      <c r="C21" s="14">
        <f>IF($A21="","",IFERROR(VLOOKUP($A21,'Takenlijst'!$E$2:$G$101,3,FALSE),""))</f>
        <v/>
      </c>
    </row>
    <row r="22">
      <c r="A22" s="10">
        <f>IF('Takenlijst'!$E$6="","",IF(COUNTIF('Takenlijst'!$E$2:$E$6,'Takenlijst'!$E$6)&gt;1,"",'Takenlijst'!$E$6))</f>
        <v/>
      </c>
      <c r="B22" s="10">
        <f>IF($A22="","",COUNTIF('Takenlijst'!$E$2:$E$101,$A22))</f>
        <v/>
      </c>
      <c r="C22" s="10">
        <f>IF($A22="","",IFERROR(VLOOKUP($A22,'Takenlijst'!$E$2:$G$101,3,FALSE),""))</f>
        <v/>
      </c>
    </row>
    <row r="23">
      <c r="A23" s="14">
        <f>IF('Takenlijst'!$E$7="","",IF(COUNTIF('Takenlijst'!$E$2:$E$7,'Takenlijst'!$E$7)&gt;1,"",'Takenlijst'!$E$7))</f>
        <v/>
      </c>
      <c r="B23" s="14">
        <f>IF($A23="","",COUNTIF('Takenlijst'!$E$2:$E$101,$A23))</f>
        <v/>
      </c>
      <c r="C23" s="14">
        <f>IF($A23="","",IFERROR(VLOOKUP($A23,'Takenlijst'!$E$2:$G$101,3,FALSE),""))</f>
        <v/>
      </c>
    </row>
    <row r="24">
      <c r="A24" s="10">
        <f>IF('Takenlijst'!$E$8="","",IF(COUNTIF('Takenlijst'!$E$2:$E$8,'Takenlijst'!$E$8)&gt;1,"",'Takenlijst'!$E$8))</f>
        <v/>
      </c>
      <c r="B24" s="10">
        <f>IF($A24="","",COUNTIF('Takenlijst'!$E$2:$E$101,$A24))</f>
        <v/>
      </c>
      <c r="C24" s="10">
        <f>IF($A24="","",IFERROR(VLOOKUP($A24,'Takenlijst'!$E$2:$G$101,3,FALSE),""))</f>
        <v/>
      </c>
    </row>
    <row r="25">
      <c r="A25" s="14">
        <f>IF('Takenlijst'!$E$9="","",IF(COUNTIF('Takenlijst'!$E$2:$E$9,'Takenlijst'!$E$9)&gt;1,"",'Takenlijst'!$E$9))</f>
        <v/>
      </c>
      <c r="B25" s="14">
        <f>IF($A25="","",COUNTIF('Takenlijst'!$E$2:$E$101,$A25))</f>
        <v/>
      </c>
      <c r="C25" s="14">
        <f>IF($A25="","",IFERROR(VLOOKUP($A25,'Takenlijst'!$E$2:$G$101,3,FALSE),""))</f>
        <v/>
      </c>
    </row>
    <row r="26">
      <c r="A26" s="10">
        <f>IF('Takenlijst'!$E$10="","",IF(COUNTIF('Takenlijst'!$E$2:$E$10,'Takenlijst'!$E$10)&gt;1,"",'Takenlijst'!$E$10))</f>
        <v/>
      </c>
      <c r="B26" s="10">
        <f>IF($A26="","",COUNTIF('Takenlijst'!$E$2:$E$101,$A26))</f>
        <v/>
      </c>
      <c r="C26" s="10">
        <f>IF($A26="","",IFERROR(VLOOKUP($A26,'Takenlijst'!$E$2:$G$101,3,FALSE),""))</f>
        <v/>
      </c>
    </row>
    <row r="27">
      <c r="A27" s="14">
        <f>IF('Takenlijst'!$E$11="","",IF(COUNTIF('Takenlijst'!$E$2:$E$11,'Takenlijst'!$E$11)&gt;1,"",'Takenlijst'!$E$11))</f>
        <v/>
      </c>
      <c r="B27" s="14">
        <f>IF($A27="","",COUNTIF('Takenlijst'!$E$2:$E$101,$A27))</f>
        <v/>
      </c>
      <c r="C27" s="14">
        <f>IF($A27="","",IFERROR(VLOOKUP($A27,'Takenlijst'!$E$2:$G$101,3,FALSE),""))</f>
        <v/>
      </c>
    </row>
    <row r="28">
      <c r="A28" s="10">
        <f>IF('Takenlijst'!$E$12="","",IF(COUNTIF('Takenlijst'!$E$2:$E$12,'Takenlijst'!$E$12)&gt;1,"",'Takenlijst'!$E$12))</f>
        <v/>
      </c>
      <c r="B28" s="10">
        <f>IF($A28="","",COUNTIF('Takenlijst'!$E$2:$E$101,$A28))</f>
        <v/>
      </c>
      <c r="C28" s="10">
        <f>IF($A28="","",IFERROR(VLOOKUP($A28,'Takenlijst'!$E$2:$G$101,3,FALSE),""))</f>
        <v/>
      </c>
    </row>
    <row r="29">
      <c r="A29" s="14">
        <f>IF('Takenlijst'!$E$13="","",IF(COUNTIF('Takenlijst'!$E$2:$E$13,'Takenlijst'!$E$13)&gt;1,"",'Takenlijst'!$E$13))</f>
        <v/>
      </c>
      <c r="B29" s="14">
        <f>IF($A29="","",COUNTIF('Takenlijst'!$E$2:$E$101,$A29))</f>
        <v/>
      </c>
      <c r="C29" s="14">
        <f>IF($A29="","",IFERROR(VLOOKUP($A29,'Takenlijst'!$E$2:$G$101,3,FALSE),""))</f>
        <v/>
      </c>
    </row>
    <row r="30">
      <c r="A30" s="10">
        <f>IF('Takenlijst'!$E$14="","",IF(COUNTIF('Takenlijst'!$E$2:$E$14,'Takenlijst'!$E$14)&gt;1,"",'Takenlijst'!$E$14))</f>
        <v/>
      </c>
      <c r="B30" s="10">
        <f>IF($A30="","",COUNTIF('Takenlijst'!$E$2:$E$101,$A30))</f>
        <v/>
      </c>
      <c r="C30" s="10">
        <f>IF($A30="","",IFERROR(VLOOKUP($A30,'Takenlijst'!$E$2:$G$101,3,FALSE),""))</f>
        <v/>
      </c>
    </row>
    <row r="31">
      <c r="A31" s="14">
        <f>IF('Takenlijst'!$E$15="","",IF(COUNTIF('Takenlijst'!$E$2:$E$15,'Takenlijst'!$E$15)&gt;1,"",'Takenlijst'!$E$15))</f>
        <v/>
      </c>
      <c r="B31" s="14">
        <f>IF($A31="","",COUNTIF('Takenlijst'!$E$2:$E$101,$A31))</f>
        <v/>
      </c>
      <c r="C31" s="14">
        <f>IF($A31="","",IFERROR(VLOOKUP($A31,'Takenlijst'!$E$2:$G$101,3,FALSE),""))</f>
        <v/>
      </c>
    </row>
    <row r="32">
      <c r="A32" s="10">
        <f>IF('Takenlijst'!$E$16="","",IF(COUNTIF('Takenlijst'!$E$2:$E$16,'Takenlijst'!$E$16)&gt;1,"",'Takenlijst'!$E$16))</f>
        <v/>
      </c>
      <c r="B32" s="10">
        <f>IF($A32="","",COUNTIF('Takenlijst'!$E$2:$E$101,$A32))</f>
        <v/>
      </c>
      <c r="C32" s="10">
        <f>IF($A32="","",IFERROR(VLOOKUP($A32,'Takenlijst'!$E$2:$G$101,3,FALSE),""))</f>
        <v/>
      </c>
    </row>
    <row r="33">
      <c r="A33" s="14">
        <f>IF('Takenlijst'!$E$17="","",IF(COUNTIF('Takenlijst'!$E$2:$E$17,'Takenlijst'!$E$17)&gt;1,"",'Takenlijst'!$E$17))</f>
        <v/>
      </c>
      <c r="B33" s="14">
        <f>IF($A33="","",COUNTIF('Takenlijst'!$E$2:$E$101,$A33))</f>
        <v/>
      </c>
      <c r="C33" s="14">
        <f>IF($A33="","",IFERROR(VLOOKUP($A33,'Takenlijst'!$E$2:$G$101,3,FALSE),""))</f>
        <v/>
      </c>
    </row>
    <row r="34">
      <c r="A34" s="10">
        <f>IF('Takenlijst'!$E$18="","",IF(COUNTIF('Takenlijst'!$E$2:$E$18,'Takenlijst'!$E$18)&gt;1,"",'Takenlijst'!$E$18))</f>
        <v/>
      </c>
      <c r="B34" s="10">
        <f>IF($A34="","",COUNTIF('Takenlijst'!$E$2:$E$101,$A34))</f>
        <v/>
      </c>
      <c r="C34" s="10">
        <f>IF($A34="","",IFERROR(VLOOKUP($A34,'Takenlijst'!$E$2:$G$101,3,FALSE),""))</f>
        <v/>
      </c>
    </row>
    <row r="35">
      <c r="A35" s="14">
        <f>IF('Takenlijst'!$E$19="","",IF(COUNTIF('Takenlijst'!$E$2:$E$19,'Takenlijst'!$E$19)&gt;1,"",'Takenlijst'!$E$19))</f>
        <v/>
      </c>
      <c r="B35" s="14">
        <f>IF($A35="","",COUNTIF('Takenlijst'!$E$2:$E$101,$A35))</f>
        <v/>
      </c>
      <c r="C35" s="14">
        <f>IF($A35="","",IFERROR(VLOOKUP($A35,'Takenlijst'!$E$2:$G$101,3,FALSE),""))</f>
        <v/>
      </c>
    </row>
    <row r="36">
      <c r="A36" s="10">
        <f>IF('Takenlijst'!$E$20="","",IF(COUNTIF('Takenlijst'!$E$2:$E$20,'Takenlijst'!$E$20)&gt;1,"",'Takenlijst'!$E$20))</f>
        <v/>
      </c>
      <c r="B36" s="10">
        <f>IF($A36="","",COUNTIF('Takenlijst'!$E$2:$E$101,$A36))</f>
        <v/>
      </c>
      <c r="C36" s="10">
        <f>IF($A36="","",IFERROR(VLOOKUP($A36,'Takenlijst'!$E$2:$G$101,3,FALSE),""))</f>
        <v/>
      </c>
    </row>
    <row r="37">
      <c r="A37" s="14">
        <f>IF('Takenlijst'!$E$21="","",IF(COUNTIF('Takenlijst'!$E$2:$E$21,'Takenlijst'!$E$21)&gt;1,"",'Takenlijst'!$E$21))</f>
        <v/>
      </c>
      <c r="B37" s="14">
        <f>IF($A37="","",COUNTIF('Takenlijst'!$E$2:$E$101,$A37))</f>
        <v/>
      </c>
      <c r="C37" s="14">
        <f>IF($A37="","",IFERROR(VLOOKUP($A37,'Takenlijst'!$E$2:$G$101,3,FALSE),""))</f>
        <v/>
      </c>
    </row>
    <row r="38">
      <c r="A38" s="10">
        <f>IF('Takenlijst'!$E$22="","",IF(COUNTIF('Takenlijst'!$E$2:$E$22,'Takenlijst'!$E$22)&gt;1,"",'Takenlijst'!$E$22))</f>
        <v/>
      </c>
      <c r="B38" s="10">
        <f>IF($A38="","",COUNTIF('Takenlijst'!$E$2:$E$101,$A38))</f>
        <v/>
      </c>
      <c r="C38" s="10">
        <f>IF($A38="","",IFERROR(VLOOKUP($A38,'Takenlijst'!$E$2:$G$101,3,FALSE),""))</f>
        <v/>
      </c>
    </row>
    <row r="39">
      <c r="A39" s="14">
        <f>IF('Takenlijst'!$E$23="","",IF(COUNTIF('Takenlijst'!$E$2:$E$23,'Takenlijst'!$E$23)&gt;1,"",'Takenlijst'!$E$23))</f>
        <v/>
      </c>
      <c r="B39" s="14">
        <f>IF($A39="","",COUNTIF('Takenlijst'!$E$2:$E$101,$A39))</f>
        <v/>
      </c>
      <c r="C39" s="14">
        <f>IF($A39="","",IFERROR(VLOOKUP($A39,'Takenlijst'!$E$2:$G$101,3,FALSE),""))</f>
        <v/>
      </c>
    </row>
    <row r="40">
      <c r="A40" s="10">
        <f>IF('Takenlijst'!$E$24="","",IF(COUNTIF('Takenlijst'!$E$2:$E$24,'Takenlijst'!$E$24)&gt;1,"",'Takenlijst'!$E$24))</f>
        <v/>
      </c>
      <c r="B40" s="10">
        <f>IF($A40="","",COUNTIF('Takenlijst'!$E$2:$E$101,$A40))</f>
        <v/>
      </c>
      <c r="C40" s="10">
        <f>IF($A40="","",IFERROR(VLOOKUP($A40,'Takenlijst'!$E$2:$G$101,3,FALSE),""))</f>
        <v/>
      </c>
    </row>
    <row r="41">
      <c r="A41" s="14">
        <f>IF('Takenlijst'!$E$25="","",IF(COUNTIF('Takenlijst'!$E$2:$E$25,'Takenlijst'!$E$25)&gt;1,"",'Takenlijst'!$E$25))</f>
        <v/>
      </c>
      <c r="B41" s="14">
        <f>IF($A41="","",COUNTIF('Takenlijst'!$E$2:$E$101,$A41))</f>
        <v/>
      </c>
      <c r="C41" s="14">
        <f>IF($A41="","",IFERROR(VLOOKUP($A41,'Takenlijst'!$E$2:$G$101,3,FALSE),""))</f>
        <v/>
      </c>
    </row>
    <row r="42">
      <c r="A42" s="10">
        <f>IF('Takenlijst'!$E$26="","",IF(COUNTIF('Takenlijst'!$E$2:$E$26,'Takenlijst'!$E$26)&gt;1,"",'Takenlijst'!$E$26))</f>
        <v/>
      </c>
      <c r="B42" s="10">
        <f>IF($A42="","",COUNTIF('Takenlijst'!$E$2:$E$101,$A42))</f>
        <v/>
      </c>
      <c r="C42" s="10">
        <f>IF($A42="","",IFERROR(VLOOKUP($A42,'Takenlijst'!$E$2:$G$101,3,FALSE),""))</f>
        <v/>
      </c>
    </row>
    <row r="43">
      <c r="A43" s="14">
        <f>IF('Takenlijst'!$E$27="","",IF(COUNTIF('Takenlijst'!$E$2:$E$27,'Takenlijst'!$E$27)&gt;1,"",'Takenlijst'!$E$27))</f>
        <v/>
      </c>
      <c r="B43" s="14">
        <f>IF($A43="","",COUNTIF('Takenlijst'!$E$2:$E$101,$A43))</f>
        <v/>
      </c>
      <c r="C43" s="14">
        <f>IF($A43="","",IFERROR(VLOOKUP($A43,'Takenlijst'!$E$2:$G$101,3,FALSE),""))</f>
        <v/>
      </c>
    </row>
    <row r="44">
      <c r="A44" s="10">
        <f>IF('Takenlijst'!$E$28="","",IF(COUNTIF('Takenlijst'!$E$2:$E$28,'Takenlijst'!$E$28)&gt;1,"",'Takenlijst'!$E$28))</f>
        <v/>
      </c>
      <c r="B44" s="10">
        <f>IF($A44="","",COUNTIF('Takenlijst'!$E$2:$E$101,$A44))</f>
        <v/>
      </c>
      <c r="C44" s="10">
        <f>IF($A44="","",IFERROR(VLOOKUP($A44,'Takenlijst'!$E$2:$G$101,3,FALSE),""))</f>
        <v/>
      </c>
    </row>
    <row r="45">
      <c r="A45" s="14">
        <f>IF('Takenlijst'!$E$29="","",IF(COUNTIF('Takenlijst'!$E$2:$E$29,'Takenlijst'!$E$29)&gt;1,"",'Takenlijst'!$E$29))</f>
        <v/>
      </c>
      <c r="B45" s="14">
        <f>IF($A45="","",COUNTIF('Takenlijst'!$E$2:$E$101,$A45))</f>
        <v/>
      </c>
      <c r="C45" s="14">
        <f>IF($A45="","",IFERROR(VLOOKUP($A45,'Takenlijst'!$E$2:$G$101,3,FALSE),""))</f>
        <v/>
      </c>
    </row>
    <row r="46">
      <c r="A46" s="10">
        <f>IF('Takenlijst'!$E$30="","",IF(COUNTIF('Takenlijst'!$E$2:$E$30,'Takenlijst'!$E$30)&gt;1,"",'Takenlijst'!$E$30))</f>
        <v/>
      </c>
      <c r="B46" s="10">
        <f>IF($A46="","",COUNTIF('Takenlijst'!$E$2:$E$101,$A46))</f>
        <v/>
      </c>
      <c r="C46" s="10">
        <f>IF($A46="","",IFERROR(VLOOKUP($A46,'Takenlijst'!$E$2:$G$101,3,FALSE),""))</f>
        <v/>
      </c>
    </row>
    <row r="47">
      <c r="A47" s="14">
        <f>IF('Takenlijst'!$E$31="","",IF(COUNTIF('Takenlijst'!$E$2:$E$31,'Takenlijst'!$E$31)&gt;1,"",'Takenlijst'!$E$31))</f>
        <v/>
      </c>
      <c r="B47" s="14">
        <f>IF($A47="","",COUNTIF('Takenlijst'!$E$2:$E$101,$A47))</f>
        <v/>
      </c>
      <c r="C47" s="14">
        <f>IF($A47="","",IFERROR(VLOOKUP($A47,'Takenlijst'!$E$2:$G$101,3,FALSE),""))</f>
        <v/>
      </c>
    </row>
    <row r="48">
      <c r="A48" s="10">
        <f>IF('Takenlijst'!$E$32="","",IF(COUNTIF('Takenlijst'!$E$2:$E$32,'Takenlijst'!$E$32)&gt;1,"",'Takenlijst'!$E$32))</f>
        <v/>
      </c>
      <c r="B48" s="10">
        <f>IF($A48="","",COUNTIF('Takenlijst'!$E$2:$E$101,$A48))</f>
        <v/>
      </c>
      <c r="C48" s="10">
        <f>IF($A48="","",IFERROR(VLOOKUP($A48,'Takenlijst'!$E$2:$G$101,3,FALSE),""))</f>
        <v/>
      </c>
    </row>
    <row r="49">
      <c r="A49" s="14">
        <f>IF('Takenlijst'!$E$33="","",IF(COUNTIF('Takenlijst'!$E$2:$E$33,'Takenlijst'!$E$33)&gt;1,"",'Takenlijst'!$E$33))</f>
        <v/>
      </c>
      <c r="B49" s="14">
        <f>IF($A49="","",COUNTIF('Takenlijst'!$E$2:$E$101,$A49))</f>
        <v/>
      </c>
      <c r="C49" s="14">
        <f>IF($A49="","",IFERROR(VLOOKUP($A49,'Takenlijst'!$E$2:$G$101,3,FALSE),""))</f>
        <v/>
      </c>
    </row>
    <row r="50">
      <c r="A50" s="10">
        <f>IF('Takenlijst'!$E$34="","",IF(COUNTIF('Takenlijst'!$E$2:$E$34,'Takenlijst'!$E$34)&gt;1,"",'Takenlijst'!$E$34))</f>
        <v/>
      </c>
      <c r="B50" s="10">
        <f>IF($A50="","",COUNTIF('Takenlijst'!$E$2:$E$101,$A50))</f>
        <v/>
      </c>
      <c r="C50" s="10">
        <f>IF($A50="","",IFERROR(VLOOKUP($A50,'Takenlijst'!$E$2:$G$101,3,FALSE),""))</f>
        <v/>
      </c>
    </row>
    <row r="51">
      <c r="A51" s="14">
        <f>IF('Takenlijst'!$E$35="","",IF(COUNTIF('Takenlijst'!$E$2:$E$35,'Takenlijst'!$E$35)&gt;1,"",'Takenlijst'!$E$35))</f>
        <v/>
      </c>
      <c r="B51" s="14">
        <f>IF($A51="","",COUNTIF('Takenlijst'!$E$2:$E$101,$A51))</f>
        <v/>
      </c>
      <c r="C51" s="14">
        <f>IF($A51="","",IFERROR(VLOOKUP($A51,'Takenlijst'!$E$2:$G$101,3,FALSE),""))</f>
        <v/>
      </c>
    </row>
    <row r="52">
      <c r="A52" s="10">
        <f>IF('Takenlijst'!$E$36="","",IF(COUNTIF('Takenlijst'!$E$2:$E$36,'Takenlijst'!$E$36)&gt;1,"",'Takenlijst'!$E$36))</f>
        <v/>
      </c>
      <c r="B52" s="10">
        <f>IF($A52="","",COUNTIF('Takenlijst'!$E$2:$E$101,$A52))</f>
        <v/>
      </c>
      <c r="C52" s="10">
        <f>IF($A52="","",IFERROR(VLOOKUP($A52,'Takenlijst'!$E$2:$G$101,3,FALSE),""))</f>
        <v/>
      </c>
    </row>
    <row r="53">
      <c r="A53" s="14">
        <f>IF('Takenlijst'!$E$37="","",IF(COUNTIF('Takenlijst'!$E$2:$E$37,'Takenlijst'!$E$37)&gt;1,"",'Takenlijst'!$E$37))</f>
        <v/>
      </c>
      <c r="B53" s="14">
        <f>IF($A53="","",COUNTIF('Takenlijst'!$E$2:$E$101,$A53))</f>
        <v/>
      </c>
      <c r="C53" s="14">
        <f>IF($A53="","",IFERROR(VLOOKUP($A53,'Takenlijst'!$E$2:$G$101,3,FALSE),""))</f>
        <v/>
      </c>
    </row>
    <row r="54">
      <c r="A54" s="10">
        <f>IF('Takenlijst'!$E$38="","",IF(COUNTIF('Takenlijst'!$E$2:$E$38,'Takenlijst'!$E$38)&gt;1,"",'Takenlijst'!$E$38))</f>
        <v/>
      </c>
      <c r="B54" s="10">
        <f>IF($A54="","",COUNTIF('Takenlijst'!$E$2:$E$101,$A54))</f>
        <v/>
      </c>
      <c r="C54" s="10">
        <f>IF($A54="","",IFERROR(VLOOKUP($A54,'Takenlijst'!$E$2:$G$101,3,FALSE),""))</f>
        <v/>
      </c>
    </row>
    <row r="55">
      <c r="A55" s="14">
        <f>IF('Takenlijst'!$E$39="","",IF(COUNTIF('Takenlijst'!$E$2:$E$39,'Takenlijst'!$E$39)&gt;1,"",'Takenlijst'!$E$39))</f>
        <v/>
      </c>
      <c r="B55" s="14">
        <f>IF($A55="","",COUNTIF('Takenlijst'!$E$2:$E$101,$A55))</f>
        <v/>
      </c>
      <c r="C55" s="14">
        <f>IF($A55="","",IFERROR(VLOOKUP($A55,'Takenlijst'!$E$2:$G$101,3,FALSE),""))</f>
        <v/>
      </c>
    </row>
    <row r="56">
      <c r="A56" s="10">
        <f>IF('Takenlijst'!$E$40="","",IF(COUNTIF('Takenlijst'!$E$2:$E$40,'Takenlijst'!$E$40)&gt;1,"",'Takenlijst'!$E$40))</f>
        <v/>
      </c>
      <c r="B56" s="10">
        <f>IF($A56="","",COUNTIF('Takenlijst'!$E$2:$E$101,$A56))</f>
        <v/>
      </c>
      <c r="C56" s="10">
        <f>IF($A56="","",IFERROR(VLOOKUP($A56,'Takenlijst'!$E$2:$G$101,3,FALSE),""))</f>
        <v/>
      </c>
    </row>
    <row r="57">
      <c r="A57" s="14">
        <f>IF('Takenlijst'!$E$41="","",IF(COUNTIF('Takenlijst'!$E$2:$E$41,'Takenlijst'!$E$41)&gt;1,"",'Takenlijst'!$E$41))</f>
        <v/>
      </c>
      <c r="B57" s="14">
        <f>IF($A57="","",COUNTIF('Takenlijst'!$E$2:$E$101,$A57))</f>
        <v/>
      </c>
      <c r="C57" s="14">
        <f>IF($A57="","",IFERROR(VLOOKUP($A57,'Takenlijst'!$E$2:$G$101,3,FALSE),""))</f>
        <v/>
      </c>
    </row>
    <row r="58">
      <c r="A58" s="10">
        <f>IF('Takenlijst'!$E$42="","",IF(COUNTIF('Takenlijst'!$E$2:$E$42,'Takenlijst'!$E$42)&gt;1,"",'Takenlijst'!$E$42))</f>
        <v/>
      </c>
      <c r="B58" s="10">
        <f>IF($A58="","",COUNTIF('Takenlijst'!$E$2:$E$101,$A58))</f>
        <v/>
      </c>
      <c r="C58" s="10">
        <f>IF($A58="","",IFERROR(VLOOKUP($A58,'Takenlijst'!$E$2:$G$101,3,FALSE),""))</f>
        <v/>
      </c>
    </row>
    <row r="59">
      <c r="A59" s="14">
        <f>IF('Takenlijst'!$E$43="","",IF(COUNTIF('Takenlijst'!$E$2:$E$43,'Takenlijst'!$E$43)&gt;1,"",'Takenlijst'!$E$43))</f>
        <v/>
      </c>
      <c r="B59" s="14">
        <f>IF($A59="","",COUNTIF('Takenlijst'!$E$2:$E$101,$A59))</f>
        <v/>
      </c>
      <c r="C59" s="14">
        <f>IF($A59="","",IFERROR(VLOOKUP($A59,'Takenlijst'!$E$2:$G$101,3,FALSE),""))</f>
        <v/>
      </c>
    </row>
    <row r="60">
      <c r="A60" s="10">
        <f>IF('Takenlijst'!$E$44="","",IF(COUNTIF('Takenlijst'!$E$2:$E$44,'Takenlijst'!$E$44)&gt;1,"",'Takenlijst'!$E$44))</f>
        <v/>
      </c>
      <c r="B60" s="10">
        <f>IF($A60="","",COUNTIF('Takenlijst'!$E$2:$E$101,$A60))</f>
        <v/>
      </c>
      <c r="C60" s="10">
        <f>IF($A60="","",IFERROR(VLOOKUP($A60,'Takenlijst'!$E$2:$G$101,3,FALSE),""))</f>
        <v/>
      </c>
    </row>
    <row r="61">
      <c r="A61" s="14">
        <f>IF('Takenlijst'!$E$45="","",IF(COUNTIF('Takenlijst'!$E$2:$E$45,'Takenlijst'!$E$45)&gt;1,"",'Takenlijst'!$E$45))</f>
        <v/>
      </c>
      <c r="B61" s="14">
        <f>IF($A61="","",COUNTIF('Takenlijst'!$E$2:$E$101,$A61))</f>
        <v/>
      </c>
      <c r="C61" s="14">
        <f>IF($A61="","",IFERROR(VLOOKUP($A61,'Takenlijst'!$E$2:$G$101,3,FALSE),""))</f>
        <v/>
      </c>
    </row>
    <row r="62">
      <c r="A62" s="10">
        <f>IF('Takenlijst'!$E$46="","",IF(COUNTIF('Takenlijst'!$E$2:$E$46,'Takenlijst'!$E$46)&gt;1,"",'Takenlijst'!$E$46))</f>
        <v/>
      </c>
      <c r="B62" s="10">
        <f>IF($A62="","",COUNTIF('Takenlijst'!$E$2:$E$101,$A62))</f>
        <v/>
      </c>
      <c r="C62" s="10">
        <f>IF($A62="","",IFERROR(VLOOKUP($A62,'Takenlijst'!$E$2:$G$101,3,FALSE),""))</f>
        <v/>
      </c>
    </row>
    <row r="63">
      <c r="A63" s="14">
        <f>IF('Takenlijst'!$E$47="","",IF(COUNTIF('Takenlijst'!$E$2:$E$47,'Takenlijst'!$E$47)&gt;1,"",'Takenlijst'!$E$47))</f>
        <v/>
      </c>
      <c r="B63" s="14">
        <f>IF($A63="","",COUNTIF('Takenlijst'!$E$2:$E$101,$A63))</f>
        <v/>
      </c>
      <c r="C63" s="14">
        <f>IF($A63="","",IFERROR(VLOOKUP($A63,'Takenlijst'!$E$2:$G$101,3,FALSE),""))</f>
        <v/>
      </c>
    </row>
    <row r="64">
      <c r="A64" s="10">
        <f>IF('Takenlijst'!$E$48="","",IF(COUNTIF('Takenlijst'!$E$2:$E$48,'Takenlijst'!$E$48)&gt;1,"",'Takenlijst'!$E$48))</f>
        <v/>
      </c>
      <c r="B64" s="10">
        <f>IF($A64="","",COUNTIF('Takenlijst'!$E$2:$E$101,$A64))</f>
        <v/>
      </c>
      <c r="C64" s="10">
        <f>IF($A64="","",IFERROR(VLOOKUP($A64,'Takenlijst'!$E$2:$G$101,3,FALSE),""))</f>
        <v/>
      </c>
    </row>
    <row r="65">
      <c r="A65" s="14">
        <f>IF('Takenlijst'!$E$49="","",IF(COUNTIF('Takenlijst'!$E$2:$E$49,'Takenlijst'!$E$49)&gt;1,"",'Takenlijst'!$E$49))</f>
        <v/>
      </c>
      <c r="B65" s="14">
        <f>IF($A65="","",COUNTIF('Takenlijst'!$E$2:$E$101,$A65))</f>
        <v/>
      </c>
      <c r="C65" s="14">
        <f>IF($A65="","",IFERROR(VLOOKUP($A65,'Takenlijst'!$E$2:$G$101,3,FALSE),""))</f>
        <v/>
      </c>
    </row>
    <row r="66">
      <c r="A66" s="10">
        <f>IF('Takenlijst'!$E$50="","",IF(COUNTIF('Takenlijst'!$E$2:$E$50,'Takenlijst'!$E$50)&gt;1,"",'Takenlijst'!$E$50))</f>
        <v/>
      </c>
      <c r="B66" s="10">
        <f>IF($A66="","",COUNTIF('Takenlijst'!$E$2:$E$101,$A66))</f>
        <v/>
      </c>
      <c r="C66" s="10">
        <f>IF($A66="","",IFERROR(VLOOKUP($A66,'Takenlijst'!$E$2:$G$101,3,FALSE),""))</f>
        <v/>
      </c>
    </row>
    <row r="67">
      <c r="A67" s="14">
        <f>IF('Takenlijst'!$E$51="","",IF(COUNTIF('Takenlijst'!$E$2:$E$51,'Takenlijst'!$E$51)&gt;1,"",'Takenlijst'!$E$51))</f>
        <v/>
      </c>
      <c r="B67" s="14">
        <f>IF($A67="","",COUNTIF('Takenlijst'!$E$2:$E$101,$A67))</f>
        <v/>
      </c>
      <c r="C67" s="14">
        <f>IF($A67="","",IFERROR(VLOOKUP($A67,'Takenlijst'!$E$2:$G$101,3,FALSE),""))</f>
        <v/>
      </c>
    </row>
    <row r="68">
      <c r="A68" s="10">
        <f>IF('Takenlijst'!$E$52="","",IF(COUNTIF('Takenlijst'!$E$2:$E$52,'Takenlijst'!$E$52)&gt;1,"",'Takenlijst'!$E$52))</f>
        <v/>
      </c>
      <c r="B68" s="10">
        <f>IF($A68="","",COUNTIF('Takenlijst'!$E$2:$E$101,$A68))</f>
        <v/>
      </c>
      <c r="C68" s="10">
        <f>IF($A68="","",IFERROR(VLOOKUP($A68,'Takenlijst'!$E$2:$G$101,3,FALSE),""))</f>
        <v/>
      </c>
    </row>
    <row r="69">
      <c r="A69" s="14">
        <f>IF('Takenlijst'!$E$53="","",IF(COUNTIF('Takenlijst'!$E$2:$E$53,'Takenlijst'!$E$53)&gt;1,"",'Takenlijst'!$E$53))</f>
        <v/>
      </c>
      <c r="B69" s="14">
        <f>IF($A69="","",COUNTIF('Takenlijst'!$E$2:$E$101,$A69))</f>
        <v/>
      </c>
      <c r="C69" s="14">
        <f>IF($A69="","",IFERROR(VLOOKUP($A69,'Takenlijst'!$E$2:$G$101,3,FALSE),""))</f>
        <v/>
      </c>
    </row>
    <row r="70">
      <c r="A70" s="10">
        <f>IF('Takenlijst'!$E$54="","",IF(COUNTIF('Takenlijst'!$E$2:$E$54,'Takenlijst'!$E$54)&gt;1,"",'Takenlijst'!$E$54))</f>
        <v/>
      </c>
      <c r="B70" s="10">
        <f>IF($A70="","",COUNTIF('Takenlijst'!$E$2:$E$101,$A70))</f>
        <v/>
      </c>
      <c r="C70" s="10">
        <f>IF($A70="","",IFERROR(VLOOKUP($A70,'Takenlijst'!$E$2:$G$101,3,FALSE),""))</f>
        <v/>
      </c>
    </row>
    <row r="71">
      <c r="A71" s="14">
        <f>IF('Takenlijst'!$E$55="","",IF(COUNTIF('Takenlijst'!$E$2:$E$55,'Takenlijst'!$E$55)&gt;1,"",'Takenlijst'!$E$55))</f>
        <v/>
      </c>
      <c r="B71" s="14">
        <f>IF($A71="","",COUNTIF('Takenlijst'!$E$2:$E$101,$A71))</f>
        <v/>
      </c>
      <c r="C71" s="14">
        <f>IF($A71="","",IFERROR(VLOOKUP($A71,'Takenlijst'!$E$2:$G$101,3,FALSE),""))</f>
        <v/>
      </c>
    </row>
    <row r="72">
      <c r="A72" s="10">
        <f>IF('Takenlijst'!$E$56="","",IF(COUNTIF('Takenlijst'!$E$2:$E$56,'Takenlijst'!$E$56)&gt;1,"",'Takenlijst'!$E$56))</f>
        <v/>
      </c>
      <c r="B72" s="10">
        <f>IF($A72="","",COUNTIF('Takenlijst'!$E$2:$E$101,$A72))</f>
        <v/>
      </c>
      <c r="C72" s="10">
        <f>IF($A72="","",IFERROR(VLOOKUP($A72,'Takenlijst'!$E$2:$G$101,3,FALSE),""))</f>
        <v/>
      </c>
    </row>
    <row r="73">
      <c r="A73" s="14">
        <f>IF('Takenlijst'!$E$57="","",IF(COUNTIF('Takenlijst'!$E$2:$E$57,'Takenlijst'!$E$57)&gt;1,"",'Takenlijst'!$E$57))</f>
        <v/>
      </c>
      <c r="B73" s="14">
        <f>IF($A73="","",COUNTIF('Takenlijst'!$E$2:$E$101,$A73))</f>
        <v/>
      </c>
      <c r="C73" s="14">
        <f>IF($A73="","",IFERROR(VLOOKUP($A73,'Takenlijst'!$E$2:$G$101,3,FALSE),""))</f>
        <v/>
      </c>
    </row>
    <row r="74">
      <c r="A74" s="10">
        <f>IF('Takenlijst'!$E$58="","",IF(COUNTIF('Takenlijst'!$E$2:$E$58,'Takenlijst'!$E$58)&gt;1,"",'Takenlijst'!$E$58))</f>
        <v/>
      </c>
      <c r="B74" s="10">
        <f>IF($A74="","",COUNTIF('Takenlijst'!$E$2:$E$101,$A74))</f>
        <v/>
      </c>
      <c r="C74" s="10">
        <f>IF($A74="","",IFERROR(VLOOKUP($A74,'Takenlijst'!$E$2:$G$101,3,FALSE),""))</f>
        <v/>
      </c>
    </row>
    <row r="75">
      <c r="A75" s="14">
        <f>IF('Takenlijst'!$E$59="","",IF(COUNTIF('Takenlijst'!$E$2:$E$59,'Takenlijst'!$E$59)&gt;1,"",'Takenlijst'!$E$59))</f>
        <v/>
      </c>
      <c r="B75" s="14">
        <f>IF($A75="","",COUNTIF('Takenlijst'!$E$2:$E$101,$A75))</f>
        <v/>
      </c>
      <c r="C75" s="14">
        <f>IF($A75="","",IFERROR(VLOOKUP($A75,'Takenlijst'!$E$2:$G$101,3,FALSE),""))</f>
        <v/>
      </c>
    </row>
    <row r="76">
      <c r="A76" s="10">
        <f>IF('Takenlijst'!$E$60="","",IF(COUNTIF('Takenlijst'!$E$2:$E$60,'Takenlijst'!$E$60)&gt;1,"",'Takenlijst'!$E$60))</f>
        <v/>
      </c>
      <c r="B76" s="10">
        <f>IF($A76="","",COUNTIF('Takenlijst'!$E$2:$E$101,$A76))</f>
        <v/>
      </c>
      <c r="C76" s="10">
        <f>IF($A76="","",IFERROR(VLOOKUP($A76,'Takenlijst'!$E$2:$G$101,3,FALSE),""))</f>
        <v/>
      </c>
    </row>
    <row r="77">
      <c r="A77" s="14">
        <f>IF('Takenlijst'!$E$61="","",IF(COUNTIF('Takenlijst'!$E$2:$E$61,'Takenlijst'!$E$61)&gt;1,"",'Takenlijst'!$E$61))</f>
        <v/>
      </c>
      <c r="B77" s="14">
        <f>IF($A77="","",COUNTIF('Takenlijst'!$E$2:$E$101,$A77))</f>
        <v/>
      </c>
      <c r="C77" s="14">
        <f>IF($A77="","",IFERROR(VLOOKUP($A77,'Takenlijst'!$E$2:$G$101,3,FALSE),""))</f>
        <v/>
      </c>
    </row>
    <row r="78">
      <c r="A78" s="10">
        <f>IF('Takenlijst'!$E$62="","",IF(COUNTIF('Takenlijst'!$E$2:$E$62,'Takenlijst'!$E$62)&gt;1,"",'Takenlijst'!$E$62))</f>
        <v/>
      </c>
      <c r="B78" s="10">
        <f>IF($A78="","",COUNTIF('Takenlijst'!$E$2:$E$101,$A78))</f>
        <v/>
      </c>
      <c r="C78" s="10">
        <f>IF($A78="","",IFERROR(VLOOKUP($A78,'Takenlijst'!$E$2:$G$101,3,FALSE),""))</f>
        <v/>
      </c>
    </row>
    <row r="79">
      <c r="A79" s="14">
        <f>IF('Takenlijst'!$E$63="","",IF(COUNTIF('Takenlijst'!$E$2:$E$63,'Takenlijst'!$E$63)&gt;1,"",'Takenlijst'!$E$63))</f>
        <v/>
      </c>
      <c r="B79" s="14">
        <f>IF($A79="","",COUNTIF('Takenlijst'!$E$2:$E$101,$A79))</f>
        <v/>
      </c>
      <c r="C79" s="14">
        <f>IF($A79="","",IFERROR(VLOOKUP($A79,'Takenlijst'!$E$2:$G$101,3,FALSE),""))</f>
        <v/>
      </c>
    </row>
    <row r="80">
      <c r="A80" s="10">
        <f>IF('Takenlijst'!$E$64="","",IF(COUNTIF('Takenlijst'!$E$2:$E$64,'Takenlijst'!$E$64)&gt;1,"",'Takenlijst'!$E$64))</f>
        <v/>
      </c>
      <c r="B80" s="10">
        <f>IF($A80="","",COUNTIF('Takenlijst'!$E$2:$E$101,$A80))</f>
        <v/>
      </c>
      <c r="C80" s="10">
        <f>IF($A80="","",IFERROR(VLOOKUP($A80,'Takenlijst'!$E$2:$G$101,3,FALSE),""))</f>
        <v/>
      </c>
    </row>
    <row r="81">
      <c r="A81" s="14">
        <f>IF('Takenlijst'!$E$65="","",IF(COUNTIF('Takenlijst'!$E$2:$E$65,'Takenlijst'!$E$65)&gt;1,"",'Takenlijst'!$E$65))</f>
        <v/>
      </c>
      <c r="B81" s="14">
        <f>IF($A81="","",COUNTIF('Takenlijst'!$E$2:$E$101,$A81))</f>
        <v/>
      </c>
      <c r="C81" s="14">
        <f>IF($A81="","",IFERROR(VLOOKUP($A81,'Takenlijst'!$E$2:$G$101,3,FALSE),""))</f>
        <v/>
      </c>
    </row>
    <row r="82">
      <c r="A82" s="10">
        <f>IF('Takenlijst'!$E$66="","",IF(COUNTIF('Takenlijst'!$E$2:$E$66,'Takenlijst'!$E$66)&gt;1,"",'Takenlijst'!$E$66))</f>
        <v/>
      </c>
      <c r="B82" s="10">
        <f>IF($A82="","",COUNTIF('Takenlijst'!$E$2:$E$101,$A82))</f>
        <v/>
      </c>
      <c r="C82" s="10">
        <f>IF($A82="","",IFERROR(VLOOKUP($A82,'Takenlijst'!$E$2:$G$101,3,FALSE),""))</f>
        <v/>
      </c>
    </row>
    <row r="83">
      <c r="A83" s="14">
        <f>IF('Takenlijst'!$E$67="","",IF(COUNTIF('Takenlijst'!$E$2:$E$67,'Takenlijst'!$E$67)&gt;1,"",'Takenlijst'!$E$67))</f>
        <v/>
      </c>
      <c r="B83" s="14">
        <f>IF($A83="","",COUNTIF('Takenlijst'!$E$2:$E$101,$A83))</f>
        <v/>
      </c>
      <c r="C83" s="14">
        <f>IF($A83="","",IFERROR(VLOOKUP($A83,'Takenlijst'!$E$2:$G$101,3,FALSE),""))</f>
        <v/>
      </c>
    </row>
    <row r="84">
      <c r="A84" s="10">
        <f>IF('Takenlijst'!$E$68="","",IF(COUNTIF('Takenlijst'!$E$2:$E$68,'Takenlijst'!$E$68)&gt;1,"",'Takenlijst'!$E$68))</f>
        <v/>
      </c>
      <c r="B84" s="10">
        <f>IF($A84="","",COUNTIF('Takenlijst'!$E$2:$E$101,$A84))</f>
        <v/>
      </c>
      <c r="C84" s="10">
        <f>IF($A84="","",IFERROR(VLOOKUP($A84,'Takenlijst'!$E$2:$G$101,3,FALSE),""))</f>
        <v/>
      </c>
    </row>
    <row r="85">
      <c r="A85" s="14">
        <f>IF('Takenlijst'!$E$69="","",IF(COUNTIF('Takenlijst'!$E$2:$E$69,'Takenlijst'!$E$69)&gt;1,"",'Takenlijst'!$E$69))</f>
        <v/>
      </c>
      <c r="B85" s="14">
        <f>IF($A85="","",COUNTIF('Takenlijst'!$E$2:$E$101,$A85))</f>
        <v/>
      </c>
      <c r="C85" s="14">
        <f>IF($A85="","",IFERROR(VLOOKUP($A85,'Takenlijst'!$E$2:$G$101,3,FALSE),""))</f>
        <v/>
      </c>
    </row>
    <row r="86">
      <c r="A86" s="10">
        <f>IF('Takenlijst'!$E$70="","",IF(COUNTIF('Takenlijst'!$E$2:$E$70,'Takenlijst'!$E$70)&gt;1,"",'Takenlijst'!$E$70))</f>
        <v/>
      </c>
      <c r="B86" s="10">
        <f>IF($A86="","",COUNTIF('Takenlijst'!$E$2:$E$101,$A86))</f>
        <v/>
      </c>
      <c r="C86" s="10">
        <f>IF($A86="","",IFERROR(VLOOKUP($A86,'Takenlijst'!$E$2:$G$101,3,FALSE),""))</f>
        <v/>
      </c>
    </row>
    <row r="87">
      <c r="A87" s="14">
        <f>IF('Takenlijst'!$E$71="","",IF(COUNTIF('Takenlijst'!$E$2:$E$71,'Takenlijst'!$E$71)&gt;1,"",'Takenlijst'!$E$71))</f>
        <v/>
      </c>
      <c r="B87" s="14">
        <f>IF($A87="","",COUNTIF('Takenlijst'!$E$2:$E$101,$A87))</f>
        <v/>
      </c>
      <c r="C87" s="14">
        <f>IF($A87="","",IFERROR(VLOOKUP($A87,'Takenlijst'!$E$2:$G$101,3,FALSE),""))</f>
        <v/>
      </c>
    </row>
    <row r="88">
      <c r="A88" s="10">
        <f>IF('Takenlijst'!$E$72="","",IF(COUNTIF('Takenlijst'!$E$2:$E$72,'Takenlijst'!$E$72)&gt;1,"",'Takenlijst'!$E$72))</f>
        <v/>
      </c>
      <c r="B88" s="10">
        <f>IF($A88="","",COUNTIF('Takenlijst'!$E$2:$E$101,$A88))</f>
        <v/>
      </c>
      <c r="C88" s="10">
        <f>IF($A88="","",IFERROR(VLOOKUP($A88,'Takenlijst'!$E$2:$G$101,3,FALSE),""))</f>
        <v/>
      </c>
    </row>
    <row r="89">
      <c r="A89" s="14">
        <f>IF('Takenlijst'!$E$73="","",IF(COUNTIF('Takenlijst'!$E$2:$E$73,'Takenlijst'!$E$73)&gt;1,"",'Takenlijst'!$E$73))</f>
        <v/>
      </c>
      <c r="B89" s="14">
        <f>IF($A89="","",COUNTIF('Takenlijst'!$E$2:$E$101,$A89))</f>
        <v/>
      </c>
      <c r="C89" s="14">
        <f>IF($A89="","",IFERROR(VLOOKUP($A89,'Takenlijst'!$E$2:$G$101,3,FALSE),""))</f>
        <v/>
      </c>
    </row>
    <row r="90">
      <c r="A90" s="10">
        <f>IF('Takenlijst'!$E$74="","",IF(COUNTIF('Takenlijst'!$E$2:$E$74,'Takenlijst'!$E$74)&gt;1,"",'Takenlijst'!$E$74))</f>
        <v/>
      </c>
      <c r="B90" s="10">
        <f>IF($A90="","",COUNTIF('Takenlijst'!$E$2:$E$101,$A90))</f>
        <v/>
      </c>
      <c r="C90" s="10">
        <f>IF($A90="","",IFERROR(VLOOKUP($A90,'Takenlijst'!$E$2:$G$101,3,FALSE),""))</f>
        <v/>
      </c>
    </row>
    <row r="91">
      <c r="A91" s="14">
        <f>IF('Takenlijst'!$E$75="","",IF(COUNTIF('Takenlijst'!$E$2:$E$75,'Takenlijst'!$E$75)&gt;1,"",'Takenlijst'!$E$75))</f>
        <v/>
      </c>
      <c r="B91" s="14">
        <f>IF($A91="","",COUNTIF('Takenlijst'!$E$2:$E$101,$A91))</f>
        <v/>
      </c>
      <c r="C91" s="14">
        <f>IF($A91="","",IFERROR(VLOOKUP($A91,'Takenlijst'!$E$2:$G$101,3,FALSE),""))</f>
        <v/>
      </c>
    </row>
    <row r="92">
      <c r="A92" s="10">
        <f>IF('Takenlijst'!$E$76="","",IF(COUNTIF('Takenlijst'!$E$2:$E$76,'Takenlijst'!$E$76)&gt;1,"",'Takenlijst'!$E$76))</f>
        <v/>
      </c>
      <c r="B92" s="10">
        <f>IF($A92="","",COUNTIF('Takenlijst'!$E$2:$E$101,$A92))</f>
        <v/>
      </c>
      <c r="C92" s="10">
        <f>IF($A92="","",IFERROR(VLOOKUP($A92,'Takenlijst'!$E$2:$G$101,3,FALSE),""))</f>
        <v/>
      </c>
    </row>
    <row r="93">
      <c r="A93" s="14">
        <f>IF('Takenlijst'!$E$77="","",IF(COUNTIF('Takenlijst'!$E$2:$E$77,'Takenlijst'!$E$77)&gt;1,"",'Takenlijst'!$E$77))</f>
        <v/>
      </c>
      <c r="B93" s="14">
        <f>IF($A93="","",COUNTIF('Takenlijst'!$E$2:$E$101,$A93))</f>
        <v/>
      </c>
      <c r="C93" s="14">
        <f>IF($A93="","",IFERROR(VLOOKUP($A93,'Takenlijst'!$E$2:$G$101,3,FALSE),""))</f>
        <v/>
      </c>
    </row>
    <row r="94">
      <c r="A94" s="10">
        <f>IF('Takenlijst'!$E$78="","",IF(COUNTIF('Takenlijst'!$E$2:$E$78,'Takenlijst'!$E$78)&gt;1,"",'Takenlijst'!$E$78))</f>
        <v/>
      </c>
      <c r="B94" s="10">
        <f>IF($A94="","",COUNTIF('Takenlijst'!$E$2:$E$101,$A94))</f>
        <v/>
      </c>
      <c r="C94" s="10">
        <f>IF($A94="","",IFERROR(VLOOKUP($A94,'Takenlijst'!$E$2:$G$101,3,FALSE),""))</f>
        <v/>
      </c>
    </row>
    <row r="95">
      <c r="A95" s="14">
        <f>IF('Takenlijst'!$E$79="","",IF(COUNTIF('Takenlijst'!$E$2:$E$79,'Takenlijst'!$E$79)&gt;1,"",'Takenlijst'!$E$79))</f>
        <v/>
      </c>
      <c r="B95" s="14">
        <f>IF($A95="","",COUNTIF('Takenlijst'!$E$2:$E$101,$A95))</f>
        <v/>
      </c>
      <c r="C95" s="14">
        <f>IF($A95="","",IFERROR(VLOOKUP($A95,'Takenlijst'!$E$2:$G$101,3,FALSE),""))</f>
        <v/>
      </c>
    </row>
    <row r="96">
      <c r="A96" s="10">
        <f>IF('Takenlijst'!$E$80="","",IF(COUNTIF('Takenlijst'!$E$2:$E$80,'Takenlijst'!$E$80)&gt;1,"",'Takenlijst'!$E$80))</f>
        <v/>
      </c>
      <c r="B96" s="10">
        <f>IF($A96="","",COUNTIF('Takenlijst'!$E$2:$E$101,$A96))</f>
        <v/>
      </c>
      <c r="C96" s="10">
        <f>IF($A96="","",IFERROR(VLOOKUP($A96,'Takenlijst'!$E$2:$G$101,3,FALSE),""))</f>
        <v/>
      </c>
    </row>
    <row r="97">
      <c r="A97" s="14">
        <f>IF('Takenlijst'!$E$81="","",IF(COUNTIF('Takenlijst'!$E$2:$E$81,'Takenlijst'!$E$81)&gt;1,"",'Takenlijst'!$E$81))</f>
        <v/>
      </c>
      <c r="B97" s="14">
        <f>IF($A97="","",COUNTIF('Takenlijst'!$E$2:$E$101,$A97))</f>
        <v/>
      </c>
      <c r="C97" s="14">
        <f>IF($A97="","",IFERROR(VLOOKUP($A97,'Takenlijst'!$E$2:$G$101,3,FALSE),""))</f>
        <v/>
      </c>
    </row>
    <row r="98">
      <c r="A98" s="10">
        <f>IF('Takenlijst'!$E$82="","",IF(COUNTIF('Takenlijst'!$E$2:$E$82,'Takenlijst'!$E$82)&gt;1,"",'Takenlijst'!$E$82))</f>
        <v/>
      </c>
      <c r="B98" s="10">
        <f>IF($A98="","",COUNTIF('Takenlijst'!$E$2:$E$101,$A98))</f>
        <v/>
      </c>
      <c r="C98" s="10">
        <f>IF($A98="","",IFERROR(VLOOKUP($A98,'Takenlijst'!$E$2:$G$101,3,FALSE),""))</f>
        <v/>
      </c>
    </row>
    <row r="99">
      <c r="A99" s="14">
        <f>IF('Takenlijst'!$E$83="","",IF(COUNTIF('Takenlijst'!$E$2:$E$83,'Takenlijst'!$E$83)&gt;1,"",'Takenlijst'!$E$83))</f>
        <v/>
      </c>
      <c r="B99" s="14">
        <f>IF($A99="","",COUNTIF('Takenlijst'!$E$2:$E$101,$A99))</f>
        <v/>
      </c>
      <c r="C99" s="14">
        <f>IF($A99="","",IFERROR(VLOOKUP($A99,'Takenlijst'!$E$2:$G$101,3,FALSE),""))</f>
        <v/>
      </c>
    </row>
    <row r="100">
      <c r="A100" s="10">
        <f>IF('Takenlijst'!$E$84="","",IF(COUNTIF('Takenlijst'!$E$2:$E$84,'Takenlijst'!$E$84)&gt;1,"",'Takenlijst'!$E$84))</f>
        <v/>
      </c>
      <c r="B100" s="10">
        <f>IF($A100="","",COUNTIF('Takenlijst'!$E$2:$E$101,$A100))</f>
        <v/>
      </c>
      <c r="C100" s="10">
        <f>IF($A100="","",IFERROR(VLOOKUP($A100,'Takenlijst'!$E$2:$G$101,3,FALSE),""))</f>
        <v/>
      </c>
    </row>
    <row r="101">
      <c r="A101" s="14">
        <f>IF('Takenlijst'!$E$85="","",IF(COUNTIF('Takenlijst'!$E$2:$E$85,'Takenlijst'!$E$85)&gt;1,"",'Takenlijst'!$E$85))</f>
        <v/>
      </c>
      <c r="B101" s="14">
        <f>IF($A101="","",COUNTIF('Takenlijst'!$E$2:$E$101,$A101))</f>
        <v/>
      </c>
      <c r="C101" s="14">
        <f>IF($A101="","",IFERROR(VLOOKUP($A101,'Takenlijst'!$E$2:$G$101,3,FALSE),""))</f>
        <v/>
      </c>
    </row>
    <row r="102">
      <c r="A102" s="10">
        <f>IF('Takenlijst'!$E$86="","",IF(COUNTIF('Takenlijst'!$E$2:$E$86,'Takenlijst'!$E$86)&gt;1,"",'Takenlijst'!$E$86))</f>
        <v/>
      </c>
      <c r="B102" s="10">
        <f>IF($A102="","",COUNTIF('Takenlijst'!$E$2:$E$101,$A102))</f>
        <v/>
      </c>
      <c r="C102" s="10">
        <f>IF($A102="","",IFERROR(VLOOKUP($A102,'Takenlijst'!$E$2:$G$101,3,FALSE),""))</f>
        <v/>
      </c>
    </row>
    <row r="103">
      <c r="A103" s="14">
        <f>IF('Takenlijst'!$E$87="","",IF(COUNTIF('Takenlijst'!$E$2:$E$87,'Takenlijst'!$E$87)&gt;1,"",'Takenlijst'!$E$87))</f>
        <v/>
      </c>
      <c r="B103" s="14">
        <f>IF($A103="","",COUNTIF('Takenlijst'!$E$2:$E$101,$A103))</f>
        <v/>
      </c>
      <c r="C103" s="14">
        <f>IF($A103="","",IFERROR(VLOOKUP($A103,'Takenlijst'!$E$2:$G$101,3,FALSE),""))</f>
        <v/>
      </c>
    </row>
    <row r="104">
      <c r="A104" s="10">
        <f>IF('Takenlijst'!$E$88="","",IF(COUNTIF('Takenlijst'!$E$2:$E$88,'Takenlijst'!$E$88)&gt;1,"",'Takenlijst'!$E$88))</f>
        <v/>
      </c>
      <c r="B104" s="10">
        <f>IF($A104="","",COUNTIF('Takenlijst'!$E$2:$E$101,$A104))</f>
        <v/>
      </c>
      <c r="C104" s="10">
        <f>IF($A104="","",IFERROR(VLOOKUP($A104,'Takenlijst'!$E$2:$G$101,3,FALSE),""))</f>
        <v/>
      </c>
    </row>
    <row r="105">
      <c r="A105" s="14">
        <f>IF('Takenlijst'!$E$89="","",IF(COUNTIF('Takenlijst'!$E$2:$E$89,'Takenlijst'!$E$89)&gt;1,"",'Takenlijst'!$E$89))</f>
        <v/>
      </c>
      <c r="B105" s="14">
        <f>IF($A105="","",COUNTIF('Takenlijst'!$E$2:$E$101,$A105))</f>
        <v/>
      </c>
      <c r="C105" s="14">
        <f>IF($A105="","",IFERROR(VLOOKUP($A105,'Takenlijst'!$E$2:$G$101,3,FALSE),""))</f>
        <v/>
      </c>
    </row>
    <row r="106">
      <c r="A106" s="10">
        <f>IF('Takenlijst'!$E$90="","",IF(COUNTIF('Takenlijst'!$E$2:$E$90,'Takenlijst'!$E$90)&gt;1,"",'Takenlijst'!$E$90))</f>
        <v/>
      </c>
      <c r="B106" s="10">
        <f>IF($A106="","",COUNTIF('Takenlijst'!$E$2:$E$101,$A106))</f>
        <v/>
      </c>
      <c r="C106" s="10">
        <f>IF($A106="","",IFERROR(VLOOKUP($A106,'Takenlijst'!$E$2:$G$101,3,FALSE),""))</f>
        <v/>
      </c>
    </row>
    <row r="107">
      <c r="A107" s="14">
        <f>IF('Takenlijst'!$E$91="","",IF(COUNTIF('Takenlijst'!$E$2:$E$91,'Takenlijst'!$E$91)&gt;1,"",'Takenlijst'!$E$91))</f>
        <v/>
      </c>
      <c r="B107" s="14">
        <f>IF($A107="","",COUNTIF('Takenlijst'!$E$2:$E$101,$A107))</f>
        <v/>
      </c>
      <c r="C107" s="14">
        <f>IF($A107="","",IFERROR(VLOOKUP($A107,'Takenlijst'!$E$2:$G$101,3,FALSE),""))</f>
        <v/>
      </c>
    </row>
    <row r="108">
      <c r="A108" s="10">
        <f>IF('Takenlijst'!$E$92="","",IF(COUNTIF('Takenlijst'!$E$2:$E$92,'Takenlijst'!$E$92)&gt;1,"",'Takenlijst'!$E$92))</f>
        <v/>
      </c>
      <c r="B108" s="10">
        <f>IF($A108="","",COUNTIF('Takenlijst'!$E$2:$E$101,$A108))</f>
        <v/>
      </c>
      <c r="C108" s="10">
        <f>IF($A108="","",IFERROR(VLOOKUP($A108,'Takenlijst'!$E$2:$G$101,3,FALSE),""))</f>
        <v/>
      </c>
    </row>
    <row r="109">
      <c r="A109" s="14">
        <f>IF('Takenlijst'!$E$93="","",IF(COUNTIF('Takenlijst'!$E$2:$E$93,'Takenlijst'!$E$93)&gt;1,"",'Takenlijst'!$E$93))</f>
        <v/>
      </c>
      <c r="B109" s="14">
        <f>IF($A109="","",COUNTIF('Takenlijst'!$E$2:$E$101,$A109))</f>
        <v/>
      </c>
      <c r="C109" s="14">
        <f>IF($A109="","",IFERROR(VLOOKUP($A109,'Takenlijst'!$E$2:$G$101,3,FALSE),""))</f>
        <v/>
      </c>
    </row>
    <row r="110">
      <c r="A110" s="10">
        <f>IF('Takenlijst'!$E$94="","",IF(COUNTIF('Takenlijst'!$E$2:$E$94,'Takenlijst'!$E$94)&gt;1,"",'Takenlijst'!$E$94))</f>
        <v/>
      </c>
      <c r="B110" s="10">
        <f>IF($A110="","",COUNTIF('Takenlijst'!$E$2:$E$101,$A110))</f>
        <v/>
      </c>
      <c r="C110" s="10">
        <f>IF($A110="","",IFERROR(VLOOKUP($A110,'Takenlijst'!$E$2:$G$101,3,FALSE),""))</f>
        <v/>
      </c>
    </row>
    <row r="111">
      <c r="A111" s="14">
        <f>IF('Takenlijst'!$E$95="","",IF(COUNTIF('Takenlijst'!$E$2:$E$95,'Takenlijst'!$E$95)&gt;1,"",'Takenlijst'!$E$95))</f>
        <v/>
      </c>
      <c r="B111" s="14">
        <f>IF($A111="","",COUNTIF('Takenlijst'!$E$2:$E$101,$A111))</f>
        <v/>
      </c>
      <c r="C111" s="14">
        <f>IF($A111="","",IFERROR(VLOOKUP($A111,'Takenlijst'!$E$2:$G$101,3,FALSE),""))</f>
        <v/>
      </c>
    </row>
    <row r="112">
      <c r="A112" s="10">
        <f>IF('Takenlijst'!$E$96="","",IF(COUNTIF('Takenlijst'!$E$2:$E$96,'Takenlijst'!$E$96)&gt;1,"",'Takenlijst'!$E$96))</f>
        <v/>
      </c>
      <c r="B112" s="10">
        <f>IF($A112="","",COUNTIF('Takenlijst'!$E$2:$E$101,$A112))</f>
        <v/>
      </c>
      <c r="C112" s="10">
        <f>IF($A112="","",IFERROR(VLOOKUP($A112,'Takenlijst'!$E$2:$G$101,3,FALSE),""))</f>
        <v/>
      </c>
    </row>
    <row r="113">
      <c r="A113" s="14">
        <f>IF('Takenlijst'!$E$97="","",IF(COUNTIF('Takenlijst'!$E$2:$E$97,'Takenlijst'!$E$97)&gt;1,"",'Takenlijst'!$E$97))</f>
        <v/>
      </c>
      <c r="B113" s="14">
        <f>IF($A113="","",COUNTIF('Takenlijst'!$E$2:$E$101,$A113))</f>
        <v/>
      </c>
      <c r="C113" s="14">
        <f>IF($A113="","",IFERROR(VLOOKUP($A113,'Takenlijst'!$E$2:$G$101,3,FALSE),""))</f>
        <v/>
      </c>
    </row>
    <row r="114">
      <c r="A114" s="10">
        <f>IF('Takenlijst'!$E$98="","",IF(COUNTIF('Takenlijst'!$E$2:$E$98,'Takenlijst'!$E$98)&gt;1,"",'Takenlijst'!$E$98))</f>
        <v/>
      </c>
      <c r="B114" s="10">
        <f>IF($A114="","",COUNTIF('Takenlijst'!$E$2:$E$101,$A114))</f>
        <v/>
      </c>
      <c r="C114" s="10">
        <f>IF($A114="","",IFERROR(VLOOKUP($A114,'Takenlijst'!$E$2:$G$101,3,FALSE),""))</f>
        <v/>
      </c>
    </row>
    <row r="115">
      <c r="A115" s="14">
        <f>IF('Takenlijst'!$E$99="","",IF(COUNTIF('Takenlijst'!$E$2:$E$99,'Takenlijst'!$E$99)&gt;1,"",'Takenlijst'!$E$99))</f>
        <v/>
      </c>
      <c r="B115" s="14">
        <f>IF($A115="","",COUNTIF('Takenlijst'!$E$2:$E$101,$A115))</f>
        <v/>
      </c>
      <c r="C115" s="14">
        <f>IF($A115="","",IFERROR(VLOOKUP($A115,'Takenlijst'!$E$2:$G$101,3,FALSE),""))</f>
        <v/>
      </c>
    </row>
    <row r="116">
      <c r="A116" s="10">
        <f>IF('Takenlijst'!$E$100="","",IF(COUNTIF('Takenlijst'!$E$2:$E$100,'Takenlijst'!$E$100)&gt;1,"",'Takenlijst'!$E$100))</f>
        <v/>
      </c>
      <c r="B116" s="10">
        <f>IF($A116="","",COUNTIF('Takenlijst'!$E$2:$E$101,$A116))</f>
        <v/>
      </c>
      <c r="C116" s="10">
        <f>IF($A116="","",IFERROR(VLOOKUP($A116,'Takenlijst'!$E$2:$G$101,3,FALSE),""))</f>
        <v/>
      </c>
    </row>
    <row r="117">
      <c r="A117" s="14">
        <f>IF('Takenlijst'!$E$101="","",IF(COUNTIF('Takenlijst'!$E$2:$E$101,'Takenlijst'!$E$101)&gt;1,"",'Takenlijst'!$E$101))</f>
        <v/>
      </c>
      <c r="B117" s="14">
        <f>IF($A117="","",COUNTIF('Takenlijst'!$E$2:$E$101,$A117))</f>
        <v/>
      </c>
      <c r="C117" s="14">
        <f>IF($A117="","",IFERROR(VLOOKUP($A117,'Takenlijst'!$E$2:$G$101,3,FALSE),""))</f>
        <v/>
      </c>
    </row>
    <row r="118"/>
    <row r="119"/>
    <row r="120"/>
    <row r="121">
      <c r="A121" s="1" t="inlineStr">
        <is>
          <t>Categorie</t>
        </is>
      </c>
      <c r="B121" s="1" t="inlineStr">
        <is>
          <t>Aantal taken</t>
        </is>
      </c>
      <c r="C121" s="1" t="inlineStr">
        <is>
          <t>Geschatte uren</t>
        </is>
      </c>
      <c r="D121" s="1" t="inlineStr">
        <is>
          <t>Werkelijke uren</t>
        </is>
      </c>
    </row>
    <row r="122">
      <c r="A122" s="10" t="inlineStr">
        <is>
          <t>Administratie</t>
        </is>
      </c>
      <c r="B122" s="10">
        <f>COUNTIF('Takenlijst'!$D$2:$D$101,$A122)</f>
        <v/>
      </c>
      <c r="C122" s="36">
        <f>SUMIF('Takenlijst'!$D$2:$D$101,$A122,'Takenlijst'!$L$2:$L$101)</f>
        <v/>
      </c>
      <c r="D122" s="36">
        <f>SUMIF('Takenlijst'!$D$2:$D$101,$A122,'Takenlijst'!$M$2:$M$101)</f>
        <v/>
      </c>
    </row>
    <row r="123">
      <c r="A123" s="14" t="inlineStr">
        <is>
          <t>Financiën</t>
        </is>
      </c>
      <c r="B123" s="14">
        <f>COUNTIF('Takenlijst'!$D$2:$D$101,$A123)</f>
        <v/>
      </c>
      <c r="C123" s="37">
        <f>SUMIF('Takenlijst'!$D$2:$D$101,$A123,'Takenlijst'!$L$2:$L$101)</f>
        <v/>
      </c>
      <c r="D123" s="37">
        <f>SUMIF('Takenlijst'!$D$2:$D$101,$A123,'Takenlijst'!$M$2:$M$101)</f>
        <v/>
      </c>
    </row>
    <row r="124">
      <c r="A124" s="10" t="inlineStr">
        <is>
          <t>IT</t>
        </is>
      </c>
      <c r="B124" s="10">
        <f>COUNTIF('Takenlijst'!$D$2:$D$101,$A124)</f>
        <v/>
      </c>
      <c r="C124" s="36">
        <f>SUMIF('Takenlijst'!$D$2:$D$101,$A124,'Takenlijst'!$L$2:$L$101)</f>
        <v/>
      </c>
      <c r="D124" s="36">
        <f>SUMIF('Takenlijst'!$D$2:$D$101,$A124,'Takenlijst'!$M$2:$M$101)</f>
        <v/>
      </c>
    </row>
    <row r="125">
      <c r="A125" s="14" t="inlineStr">
        <is>
          <t>Inkoop</t>
        </is>
      </c>
      <c r="B125" s="14">
        <f>COUNTIF('Takenlijst'!$D$2:$D$101,$A125)</f>
        <v/>
      </c>
      <c r="C125" s="37">
        <f>SUMIF('Takenlijst'!$D$2:$D$101,$A125,'Takenlijst'!$L$2:$L$101)</f>
        <v/>
      </c>
      <c r="D125" s="37">
        <f>SUMIF('Takenlijst'!$D$2:$D$101,$A125,'Takenlijst'!$M$2:$M$101)</f>
        <v/>
      </c>
    </row>
    <row r="126">
      <c r="A126" s="10" t="inlineStr">
        <is>
          <t>Klantenservice</t>
        </is>
      </c>
      <c r="B126" s="10">
        <f>COUNTIF('Takenlijst'!$D$2:$D$101,$A126)</f>
        <v/>
      </c>
      <c r="C126" s="36">
        <f>SUMIF('Takenlijst'!$D$2:$D$101,$A126,'Takenlijst'!$L$2:$L$101)</f>
        <v/>
      </c>
      <c r="D126" s="36">
        <f>SUMIF('Takenlijst'!$D$2:$D$101,$A126,'Takenlijst'!$M$2:$M$101)</f>
        <v/>
      </c>
    </row>
    <row r="127">
      <c r="A127" s="14" t="inlineStr">
        <is>
          <t>Communicatie</t>
        </is>
      </c>
      <c r="B127" s="14">
        <f>COUNTIF('Takenlijst'!$D$2:$D$101,$A127)</f>
        <v/>
      </c>
      <c r="C127" s="37">
        <f>SUMIF('Takenlijst'!$D$2:$D$101,$A127,'Takenlijst'!$L$2:$L$101)</f>
        <v/>
      </c>
      <c r="D127" s="37">
        <f>SUMIF('Takenlijst'!$D$2:$D$101,$A127,'Takenlijst'!$M$2:$M$101)</f>
        <v/>
      </c>
    </row>
    <row r="128">
      <c r="A128" s="10" t="inlineStr">
        <is>
          <t>Marketing</t>
        </is>
      </c>
      <c r="B128" s="10">
        <f>COUNTIF('Takenlijst'!$D$2:$D$101,$A128)</f>
        <v/>
      </c>
      <c r="C128" s="36">
        <f>SUMIF('Takenlijst'!$D$2:$D$101,$A128,'Takenlijst'!$L$2:$L$101)</f>
        <v/>
      </c>
      <c r="D128" s="36">
        <f>SUMIF('Takenlijst'!$D$2:$D$101,$A128,'Takenlijst'!$M$2:$M$101)</f>
        <v/>
      </c>
    </row>
    <row r="129">
      <c r="A129" s="14" t="inlineStr">
        <is>
          <t>Personeel</t>
        </is>
      </c>
      <c r="B129" s="14">
        <f>COUNTIF('Takenlijst'!$D$2:$D$101,$A129)</f>
        <v/>
      </c>
      <c r="C129" s="37">
        <f>SUMIF('Takenlijst'!$D$2:$D$101,$A129,'Takenlijst'!$L$2:$L$101)</f>
        <v/>
      </c>
      <c r="D129" s="37">
        <f>SUMIF('Takenlijst'!$D$2:$D$101,$A129,'Takenlijst'!$M$2:$M$101)</f>
        <v/>
      </c>
    </row>
    <row r="130">
      <c r="A130" s="10" t="inlineStr">
        <is>
          <t>Verkoop</t>
        </is>
      </c>
      <c r="B130" s="10">
        <f>COUNTIF('Takenlijst'!$D$2:$D$101,$A130)</f>
        <v/>
      </c>
      <c r="C130" s="36">
        <f>SUMIF('Takenlijst'!$D$2:$D$101,$A130,'Takenlijst'!$L$2:$L$101)</f>
        <v/>
      </c>
      <c r="D130" s="36">
        <f>SUMIF('Takenlijst'!$D$2:$D$101,$A130,'Takenlijst'!$M$2:$M$101)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7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6" t="inlineStr">
        <is>
          <t>Instructies voor de takenlijst</t>
        </is>
      </c>
      <c r="B1" s="32" t="n"/>
      <c r="C1" s="32" t="n"/>
      <c r="D1" s="32" t="n"/>
      <c r="E1" s="32" t="n"/>
      <c r="F1" s="33" t="n"/>
    </row>
    <row r="2"/>
    <row r="3">
      <c r="A3" s="1" t="inlineStr">
        <is>
          <t>Onderdeel</t>
        </is>
      </c>
      <c r="B3" s="1" t="inlineStr">
        <is>
          <t>Toelichting</t>
        </is>
      </c>
    </row>
    <row r="4" ht="38" customHeight="1">
      <c r="A4" s="24" t="inlineStr">
        <is>
          <t>Invoer</t>
        </is>
      </c>
      <c r="B4" s="25" t="inlineStr">
        <is>
          <t>Vul alleen de gele invoercellen in op het tabblad Takenlijst. De witte en lichtgroene velden worden automatisch berekend.</t>
        </is>
      </c>
    </row>
    <row r="5" ht="38" customHeight="1">
      <c r="A5" s="24" t="inlineStr">
        <is>
          <t>Keuzelijsten</t>
        </is>
      </c>
      <c r="B5" s="26" t="inlineStr">
        <is>
          <t>Gebruik de keuzelijsten voor categorie, prioriteit en status. Dit zorgt voor consistente filters en rapportages.</t>
        </is>
      </c>
    </row>
    <row r="6" ht="38" customHeight="1">
      <c r="A6" s="24" t="inlineStr">
        <is>
          <t>Voortgang</t>
        </is>
      </c>
      <c r="B6" s="25" t="inlineStr">
        <is>
          <t>Werk % gereed, werkelijke uren, werkelijke kosten en laatste update regelmatig bij.</t>
        </is>
      </c>
    </row>
    <row r="7" ht="38" customHeight="1">
      <c r="A7" s="24" t="inlineStr">
        <is>
          <t>Deadlines</t>
        </is>
      </c>
      <c r="B7" s="26" t="inlineStr">
        <is>
          <t>Deadline-status en dagen resterend worden automatisch berekend op basis van de actuele datum.</t>
        </is>
      </c>
    </row>
    <row r="8" ht="38" customHeight="1">
      <c r="A8" s="24" t="inlineStr">
        <is>
          <t>Filters</t>
        </is>
      </c>
      <c r="B8" s="25" t="inlineStr">
        <is>
          <t>Gebruik de filters in Takenlijst om bijvoorbeeld alle hoge prioriteiten, geblokkeerde taken of te late taken te tonen.</t>
        </is>
      </c>
    </row>
    <row r="9" ht="38" customHeight="1">
      <c r="A9" s="24" t="inlineStr">
        <is>
          <t>Budgetten</t>
        </is>
      </c>
      <c r="B9" s="26" t="inlineStr">
        <is>
          <t>Bedragen zijn inclusief btw tenzij anders vermeld. Pas dit indien nodig aan voor de eigen organisatie.</t>
        </is>
      </c>
    </row>
    <row r="10" ht="38" customHeight="1">
      <c r="A10" s="24" t="inlineStr">
        <is>
          <t>Dashboard</t>
        </is>
      </c>
      <c r="B10" s="25" t="inlineStr">
        <is>
          <t>Het Dashboard toont kerncijfers, taakverdeling, status en uren per categorie op basis van maximaal 100 voorbereide taken.</t>
        </is>
      </c>
    </row>
    <row r="11" ht="38" customHeight="1">
      <c r="A11" s="24" t="inlineStr">
        <is>
          <t>Kolommen</t>
        </is>
      </c>
      <c r="B11" s="26" t="inlineStr">
        <is>
          <t>Taak-ID is een unieke herkenbare code. Omschrijving en opmerking bieden ruimte voor context, afspraken en vervolgstappen.</t>
        </is>
      </c>
    </row>
    <row r="12" ht="38" customHeight="1">
      <c r="A12" s="24" t="inlineStr">
        <is>
          <t>Planning</t>
        </is>
      </c>
      <c r="B12" s="25" t="inlineStr">
        <is>
          <t>Startdatum, deadline en laatste update worden als echte datums opgeslagen en weergegeven als DD-MM-JJJJ.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2026-09-11T16:17:39Z</dcterms:created>
  <dcterms:modified xmlns:dcterms="http://purl.org/dc/terms/" xmlns:xsi="http://www.w3.org/2001/XMLSchema-instance" xsi:type="dcterms:W3CDTF">2026-09-11T16:17:39Z</dcterms:modified>
</cp:coreProperties>
</file>