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werkschema" sheetId="1" state="visible" r:id="rId1"/>
    <sheet xmlns:r="http://schemas.openxmlformats.org/officeDocument/2006/relationships" name="Dashboard" sheetId="2" state="visible" r:id="rId2"/>
    <sheet xmlns:r="http://schemas.openxmlformats.org/officeDocument/2006/relationships" name="Handleiding" sheetId="3" state="visible" r:id="rId3"/>
  </sheets>
  <definedNames/>
  <calcPr calcId="124519" fullCalcOnLoad="1"/>
</workbook>
</file>

<file path=xl/styles.xml><?xml version="1.0" encoding="utf-8"?>
<styleSheet xmlns="http://schemas.openxmlformats.org/spreadsheetml/2006/main">
  <numFmts count="2">
    <numFmt numFmtId="164" formatCode="DD-MM-JJJJ"/>
    <numFmt numFmtId="165" formatCode="0&quot; uur&quot;"/>
  </numFmts>
  <fonts count="5">
    <font>
      <name val="Calibri"/>
      <family val="2"/>
      <color theme="1"/>
      <sz val="11"/>
      <scheme val="minor"/>
    </font>
    <font>
      <b val="1"/>
      <color rgb="001E293B"/>
      <sz val="16"/>
    </font>
    <font>
      <b val="1"/>
      <color rgb="00FFFFFF"/>
      <sz val="11"/>
    </font>
    <font>
      <b val="1"/>
      <color rgb="001E293B"/>
      <sz val="12"/>
    </font>
    <font>
      <b val="1"/>
      <color rgb="00FFFFFF"/>
    </font>
  </fonts>
  <fills count="7">
    <fill>
      <patternFill/>
    </fill>
    <fill>
      <patternFill patternType="gray125"/>
    </fill>
    <fill>
      <patternFill patternType="solid">
        <fgColor rgb="001E293B"/>
        <bgColor rgb="001E293B"/>
      </patternFill>
    </fill>
    <fill>
      <patternFill patternType="solid">
        <fgColor rgb="00F0FDFA"/>
        <bgColor rgb="00F0FDFA"/>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1">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3" borderId="1" applyAlignment="1" pivotButton="0" quotePrefix="0" xfId="0">
      <alignment horizontal="left" vertical="center" wrapText="1"/>
    </xf>
    <xf numFmtId="164" fontId="0" fillId="4" borderId="1" applyAlignment="1" pivotButton="0" quotePrefix="0" xfId="0">
      <alignment horizontal="center" vertical="center" wrapText="1"/>
    </xf>
    <xf numFmtId="1" fontId="0" fillId="3" borderId="1" applyAlignment="1" pivotButton="0" quotePrefix="0" xfId="0">
      <alignment horizontal="center" vertical="center" wrapText="1"/>
    </xf>
    <xf numFmtId="0" fontId="0" fillId="4" borderId="1" applyAlignment="1" pivotButton="0" quotePrefix="0" xfId="0">
      <alignment horizontal="center" vertical="center" wrapText="1"/>
    </xf>
    <xf numFmtId="9" fontId="0" fillId="3" borderId="1" applyAlignment="1" pivotButton="0" quotePrefix="0" xfId="0">
      <alignment horizontal="center" vertical="center" wrapText="1"/>
    </xf>
    <xf numFmtId="0" fontId="0" fillId="3" borderId="1" applyAlignment="1" pivotButton="0" quotePrefix="0" xfId="0">
      <alignment horizontal="center" vertical="center" wrapText="1"/>
    </xf>
    <xf numFmtId="0" fontId="0" fillId="5" borderId="1" applyAlignment="1" pivotButton="0" quotePrefix="0" xfId="0">
      <alignment horizontal="left" vertical="center" wrapText="1"/>
    </xf>
    <xf numFmtId="1" fontId="0" fillId="5" borderId="1" applyAlignment="1" pivotButton="0" quotePrefix="0" xfId="0">
      <alignment horizontal="center" vertical="center" wrapText="1"/>
    </xf>
    <xf numFmtId="9" fontId="0" fillId="5" borderId="1" applyAlignment="1" pivotButton="0" quotePrefix="0" xfId="0">
      <alignment horizontal="center" vertical="center" wrapText="1"/>
    </xf>
    <xf numFmtId="0" fontId="0" fillId="5" borderId="1" applyAlignment="1" pivotButton="0" quotePrefix="0" xfId="0">
      <alignment horizontal="center" vertical="center" wrapText="1"/>
    </xf>
    <xf numFmtId="0" fontId="1" fillId="0" borderId="0" pivotButton="0" quotePrefix="0" xfId="0"/>
    <xf numFmtId="0" fontId="2" fillId="6" borderId="1" applyAlignment="1" pivotButton="0" quotePrefix="0" xfId="0">
      <alignment horizontal="center" vertical="center" wrapText="1"/>
    </xf>
    <xf numFmtId="0" fontId="0" fillId="3" borderId="1" pivotButton="0" quotePrefix="0" xfId="0"/>
    <xf numFmtId="0" fontId="0" fillId="5" borderId="1" pivotButton="0" quotePrefix="0" xfId="0"/>
    <xf numFmtId="165" fontId="0" fillId="5" borderId="1" applyAlignment="1" pivotButton="0" quotePrefix="0" xfId="0">
      <alignment horizontal="center" vertical="center" wrapText="1"/>
    </xf>
    <xf numFmtId="165" fontId="0" fillId="3" borderId="1" applyAlignment="1" pivotButton="0" quotePrefix="0" xfId="0">
      <alignment horizontal="center" vertical="center" wrapText="1"/>
    </xf>
    <xf numFmtId="0" fontId="3" fillId="0" borderId="0" pivotButton="0" quotePrefix="0" xfId="0"/>
    <xf numFmtId="0" fontId="4" fillId="6" borderId="1" applyAlignment="1" pivotButton="0" quotePrefix="0" xfId="0">
      <alignment horizontal="left" vertical="center" wrapText="1"/>
    </xf>
  </cellXfs>
  <cellStyles count="1">
    <cellStyle name="Normal" xfId="0" builtinId="0" hidden="0"/>
  </cellStyles>
  <dxfs count="3">
    <dxf>
      <font>
        <b val="1"/>
        <color rgb="00FFFFFF"/>
      </font>
      <fill>
        <patternFill patternType="solid">
          <fgColor rgb="0016A34A"/>
          <bgColor rgb="0016A34A"/>
        </patternFill>
      </fill>
    </dxf>
    <dxf>
      <font>
        <b val="1"/>
        <color rgb="00FFFFFF"/>
      </font>
      <fill>
        <patternFill patternType="solid">
          <fgColor rgb="00DC2626"/>
          <bgColor rgb="00DC2626"/>
        </patternFill>
      </fill>
    </dxf>
    <dxf>
      <font>
        <b val="1"/>
        <color rgb="001E293B"/>
      </font>
      <fill>
        <patternFill patternType="solid">
          <fgColor rgb="00FBBF24"/>
          <bgColor rgb="00FBBF2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Aantal taken per status</a:t>
            </a:r>
          </a:p>
        </rich>
      </tx>
    </title>
    <plotArea>
      <barChart>
        <barDir val="col"/>
        <grouping val="clustered"/>
        <ser>
          <idx val="0"/>
          <order val="0"/>
          <tx>
            <strRef>
              <f>'Dashboard'!E3</f>
            </strRef>
          </tx>
          <spPr>
            <a:solidFill xmlns:a="http://schemas.openxmlformats.org/drawingml/2006/main">
              <a:srgbClr val="14B8A6"/>
            </a:solidFill>
            <a:ln xmlns:a="http://schemas.openxmlformats.org/drawingml/2006/main">
              <a:prstDash val="solid"/>
            </a:ln>
          </spPr>
          <cat>
            <numRef>
              <f>'Dashboard'!$D$4:$D$7</f>
            </numRef>
          </cat>
          <val>
            <numRef>
              <f>'Dashboard'!$E$4:$E$7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Status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Aantal</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Verdeling status</a:t>
            </a:r>
          </a:p>
        </rich>
      </tx>
    </title>
    <plotArea>
      <pieChart>
        <varyColors val="1"/>
        <ser>
          <idx val="0"/>
          <order val="0"/>
          <tx>
            <strRef>
              <f>'Dashboard'!E3</f>
            </strRef>
          </tx>
          <spPr>
            <a:ln xmlns:a="http://schemas.openxmlformats.org/drawingml/2006/main">
              <a:prstDash val="solid"/>
            </a:ln>
          </spPr>
          <cat>
            <numRef>
              <f>'Dashboard'!$D$4:$D$7</f>
            </numRef>
          </cat>
          <val>
            <numRef>
              <f>'Dashboard'!$E$4:$E$7</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Voortgang % per stagiair</a:t>
            </a:r>
          </a:p>
        </rich>
      </tx>
    </title>
    <plotArea>
      <lineChart>
        <grouping val="standard"/>
        <ser>
          <idx val="0"/>
          <order val="0"/>
          <tx>
            <strRef>
              <f>'Dashboard'!D17</f>
            </strRef>
          </tx>
          <spPr>
            <a:ln xmlns:a="http://schemas.openxmlformats.org/drawingml/2006/main" w="20000">
              <a:prstDash val="solid"/>
            </a:ln>
          </spPr>
          <marker>
            <symbol val="none"/>
            <spPr>
              <a:ln xmlns:a="http://schemas.openxmlformats.org/drawingml/2006/main">
                <a:prstDash val="solid"/>
              </a:ln>
            </spPr>
          </marker>
          <cat>
            <numRef>
              <f>'Dashboard'!$A$18:$A$26</f>
            </numRef>
          </cat>
          <val>
            <numRef>
              <f>'Dashboard'!$D$18:$D$26</f>
            </numRef>
          </val>
        </ser>
        <axId val="10"/>
        <axId val="100"/>
      </lineChart>
      <catAx>
        <axId val="10"/>
        <scaling>
          <orientation val="minMax"/>
        </scaling>
        <axPos val="l"/>
        <title>
          <tx>
            <rich>
              <a:bodyPr xmlns:a="http://schemas.openxmlformats.org/drawingml/2006/main"/>
              <a:p xmlns:a="http://schemas.openxmlformats.org/drawingml/2006/main">
                <a:pPr>
                  <a:defRPr/>
                </a:pPr>
                <a:r>
                  <a:t>Stagiair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Voortgang</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row>
      <rowOff>0</rowOff>
    </from>
    <ext cx="540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540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7</col>
      <colOff>0</colOff>
      <row>36</row>
      <rowOff>0</rowOff>
    </from>
    <ext cx="648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1"/>
  <sheetViews>
    <sheetView workbookViewId="0">
      <pane ySplit="2" topLeftCell="A3" activePane="bottomLeft" state="frozen"/>
      <selection pane="bottomLeft" activeCell="A1" sqref="A1"/>
    </sheetView>
  </sheetViews>
  <sheetFormatPr baseColWidth="8" defaultRowHeight="15"/>
  <cols>
    <col width="18" customWidth="1" min="1" max="1"/>
    <col width="14" customWidth="1" min="2" max="2"/>
    <col width="16" customWidth="1" min="3" max="3"/>
    <col width="30" customWidth="1" min="4" max="4"/>
    <col width="13" customWidth="1" min="5" max="5"/>
    <col width="13" customWidth="1" min="6" max="6"/>
    <col width="12" customWidth="1" min="7" max="7"/>
    <col width="13" customWidth="1" min="8" max="8"/>
    <col width="13" customWidth="1" min="9" max="9"/>
    <col width="11" customWidth="1" min="10" max="10"/>
    <col width="13" customWidth="1" min="11" max="11"/>
    <col width="13" customWidth="1" min="12" max="12"/>
    <col width="12" customWidth="1" min="13" max="13"/>
    <col width="24" customWidth="1" min="14" max="14"/>
    <col width="15" customWidth="1" min="15" max="15"/>
  </cols>
  <sheetData>
    <row r="1" ht="24" customHeight="1">
      <c r="A1" s="1" t="inlineStr">
        <is>
          <t>Inwerkschema Stagiairs 2026</t>
        </is>
      </c>
    </row>
    <row r="2">
      <c r="A2" s="2" t="inlineStr">
        <is>
          <t>Stagiair</t>
        </is>
      </c>
      <c r="B2" s="2" t="inlineStr">
        <is>
          <t>Afdeling</t>
        </is>
      </c>
      <c r="C2" s="2" t="inlineStr">
        <is>
          <t>Begeleider</t>
        </is>
      </c>
      <c r="D2" s="2" t="inlineStr">
        <is>
          <t>Taak / onderdeel</t>
        </is>
      </c>
      <c r="E2" s="2" t="inlineStr">
        <is>
          <t>Startdatum</t>
        </is>
      </c>
      <c r="F2" s="2" t="inlineStr">
        <is>
          <t>Einddatum</t>
        </is>
      </c>
      <c r="G2" s="2" t="inlineStr">
        <is>
          <t>Duur (dagen)</t>
        </is>
      </c>
      <c r="H2" s="2" t="inlineStr">
        <is>
          <t>Deadline</t>
        </is>
      </c>
      <c r="I2" s="2" t="inlineStr">
        <is>
          <t>Status</t>
        </is>
      </c>
      <c r="J2" s="2" t="inlineStr">
        <is>
          <t>Prioriteit</t>
        </is>
      </c>
      <c r="K2" s="2" t="inlineStr">
        <is>
          <t>Ingepland uren</t>
        </is>
      </c>
      <c r="L2" s="2" t="inlineStr">
        <is>
          <t>Besteed uren</t>
        </is>
      </c>
      <c r="M2" s="2" t="inlineStr">
        <is>
          <t>Voortgang %</t>
        </is>
      </c>
      <c r="N2" s="2" t="inlineStr">
        <is>
          <t>Opmerking</t>
        </is>
      </c>
      <c r="O2" s="2" t="inlineStr">
        <is>
          <t>Deadline gehaald?</t>
        </is>
      </c>
    </row>
    <row r="3">
      <c r="A3" s="3" t="inlineStr">
        <is>
          <t>Sanne de Vries</t>
        </is>
      </c>
      <c r="B3" s="3" t="inlineStr">
        <is>
          <t>Amsterdam</t>
        </is>
      </c>
      <c r="C3" s="3" t="inlineStr">
        <is>
          <t>Anouk Mulder</t>
        </is>
      </c>
      <c r="D3" s="3" t="inlineStr">
        <is>
          <t>Kennismaking team</t>
        </is>
      </c>
      <c r="E3" s="4" t="inlineStr">
        <is>
          <t>02-07-2026</t>
        </is>
      </c>
      <c r="F3" s="4" t="inlineStr">
        <is>
          <t>03-07-2026</t>
        </is>
      </c>
      <c r="G3" s="5">
        <f>F3-E3+1</f>
        <v/>
      </c>
      <c r="H3" s="4" t="inlineStr">
        <is>
          <t>03-07-2026</t>
        </is>
      </c>
      <c r="I3" s="6" t="inlineStr">
        <is>
          <t>Afgerond</t>
        </is>
      </c>
      <c r="J3" s="6" t="inlineStr">
        <is>
          <t>Hoog</t>
        </is>
      </c>
      <c r="K3" s="6" t="n">
        <v>4</v>
      </c>
      <c r="L3" s="6" t="n">
        <v>4</v>
      </c>
      <c r="M3" s="7">
        <f>IFERROR(L3/K3,0)</f>
        <v/>
      </c>
      <c r="N3" s="3" t="inlineStr">
        <is>
          <t>Goed verlopen</t>
        </is>
      </c>
      <c r="O3" s="8">
        <f>IF(AND(I3="Afgerond",F3&lt;=H3),"Ja","Nee")</f>
        <v/>
      </c>
    </row>
    <row r="4">
      <c r="A4" s="9" t="inlineStr">
        <is>
          <t>Daan Jansen</t>
        </is>
      </c>
      <c r="B4" s="9" t="inlineStr">
        <is>
          <t>Rotterdam</t>
        </is>
      </c>
      <c r="C4" s="9" t="inlineStr">
        <is>
          <t>Peter de Groot</t>
        </is>
      </c>
      <c r="D4" s="9" t="inlineStr">
        <is>
          <t>Uitleg declaratieproces</t>
        </is>
      </c>
      <c r="E4" s="4" t="inlineStr">
        <is>
          <t>01-07-2026</t>
        </is>
      </c>
      <c r="F4" s="4" t="inlineStr">
        <is>
          <t>04-07-2026</t>
        </is>
      </c>
      <c r="G4" s="10">
        <f>F4-E4+1</f>
        <v/>
      </c>
      <c r="H4" s="4" t="inlineStr">
        <is>
          <t>04-07-2026</t>
        </is>
      </c>
      <c r="I4" s="6" t="inlineStr">
        <is>
          <t>Bezig</t>
        </is>
      </c>
      <c r="J4" s="6" t="inlineStr">
        <is>
          <t>Midden</t>
        </is>
      </c>
      <c r="K4" s="6" t="n">
        <v>8</v>
      </c>
      <c r="L4" s="6" t="n">
        <v>5</v>
      </c>
      <c r="M4" s="11">
        <f>IFERROR(L4/K4,0)</f>
        <v/>
      </c>
      <c r="N4" s="9" t="inlineStr">
        <is>
          <t>Wacht op toegang</t>
        </is>
      </c>
      <c r="O4" s="12">
        <f>IF(AND(I4="Afgerond",F4&lt;=H4),"Ja","Nee")</f>
        <v/>
      </c>
    </row>
    <row r="5">
      <c r="A5" s="3" t="inlineStr">
        <is>
          <t>Emma Bakker</t>
        </is>
      </c>
      <c r="B5" s="3" t="inlineStr">
        <is>
          <t>Utrecht</t>
        </is>
      </c>
      <c r="C5" s="3" t="inlineStr">
        <is>
          <t>Nina Hendriks</t>
        </is>
      </c>
      <c r="D5" s="3" t="inlineStr">
        <is>
          <t>Inlezen huisstijl en tone of voice</t>
        </is>
      </c>
      <c r="E5" s="4" t="inlineStr">
        <is>
          <t>02-07-2026</t>
        </is>
      </c>
      <c r="F5" s="4" t="inlineStr">
        <is>
          <t>05-07-2026</t>
        </is>
      </c>
      <c r="G5" s="5">
        <f>F5-E5+1</f>
        <v/>
      </c>
      <c r="H5" s="4" t="inlineStr">
        <is>
          <t>05-07-2026</t>
        </is>
      </c>
      <c r="I5" s="6" t="inlineStr">
        <is>
          <t>Afgerond</t>
        </is>
      </c>
      <c r="J5" s="6" t="inlineStr">
        <is>
          <t>Midden</t>
        </is>
      </c>
      <c r="K5" s="6" t="n">
        <v>6</v>
      </c>
      <c r="L5" s="6" t="n">
        <v>6</v>
      </c>
      <c r="M5" s="7">
        <f>IFERROR(L5/K5,0)</f>
        <v/>
      </c>
      <c r="N5" s="3" t="inlineStr">
        <is>
          <t>Prima verwerkt</t>
        </is>
      </c>
      <c r="O5" s="8">
        <f>IF(AND(I5="Afgerond",F5&lt;=H5),"Ja","Nee")</f>
        <v/>
      </c>
    </row>
    <row r="6">
      <c r="A6" s="9" t="inlineStr">
        <is>
          <t>Lars de Boer</t>
        </is>
      </c>
      <c r="B6" s="9" t="inlineStr">
        <is>
          <t>Eindhoven</t>
        </is>
      </c>
      <c r="C6" s="9" t="inlineStr">
        <is>
          <t>Mark Willems</t>
        </is>
      </c>
      <c r="D6" s="9" t="inlineStr">
        <is>
          <t>Laptop en accounts inrichten</t>
        </is>
      </c>
      <c r="E6" s="4" t="inlineStr">
        <is>
          <t>01-07-2026</t>
        </is>
      </c>
      <c r="F6" s="4" t="inlineStr">
        <is>
          <t>02-07-2026</t>
        </is>
      </c>
      <c r="G6" s="10">
        <f>F6-E6+1</f>
        <v/>
      </c>
      <c r="H6" s="4" t="inlineStr">
        <is>
          <t>02-07-2026</t>
        </is>
      </c>
      <c r="I6" s="6" t="inlineStr">
        <is>
          <t>Afgerond</t>
        </is>
      </c>
      <c r="J6" s="6" t="inlineStr">
        <is>
          <t>Hoog</t>
        </is>
      </c>
      <c r="K6" s="6" t="n">
        <v>3</v>
      </c>
      <c r="L6" s="6" t="n">
        <v>3</v>
      </c>
      <c r="M6" s="11">
        <f>IFERROR(L6/K6,0)</f>
        <v/>
      </c>
      <c r="N6" s="9" t="inlineStr">
        <is>
          <t>Snel opgepakt</t>
        </is>
      </c>
      <c r="O6" s="12">
        <f>IF(AND(I6="Afgerond",F6&lt;=H6),"Ja","Nee")</f>
        <v/>
      </c>
    </row>
    <row r="7">
      <c r="A7" s="3" t="inlineStr">
        <is>
          <t>Sophie Visser</t>
        </is>
      </c>
      <c r="B7" s="3" t="inlineStr">
        <is>
          <t>Groningen</t>
        </is>
      </c>
      <c r="C7" s="3" t="inlineStr">
        <is>
          <t>Iris Bos</t>
        </is>
      </c>
      <c r="D7" s="3" t="inlineStr">
        <is>
          <t>Producttraining</t>
        </is>
      </c>
      <c r="E7" s="4" t="inlineStr">
        <is>
          <t>03-07-2026</t>
        </is>
      </c>
      <c r="F7" s="4" t="inlineStr">
        <is>
          <t>06-07-2026</t>
        </is>
      </c>
      <c r="G7" s="5">
        <f>F7-E7+1</f>
        <v/>
      </c>
      <c r="H7" s="4" t="inlineStr">
        <is>
          <t>07-07-2026</t>
        </is>
      </c>
      <c r="I7" s="6" t="inlineStr">
        <is>
          <t>Bezig</t>
        </is>
      </c>
      <c r="J7" s="6" t="inlineStr">
        <is>
          <t>Hoog</t>
        </is>
      </c>
      <c r="K7" s="6" t="n">
        <v>12</v>
      </c>
      <c r="L7" s="6" t="n">
        <v>8</v>
      </c>
      <c r="M7" s="7">
        <f>IFERROR(L7/K7,0)</f>
        <v/>
      </c>
      <c r="N7" s="3" t="inlineStr">
        <is>
          <t>Goed op schema</t>
        </is>
      </c>
      <c r="O7" s="8">
        <f>IF(AND(I7="Afgerond",F7&lt;=H7),"Ja","Nee")</f>
        <v/>
      </c>
    </row>
    <row r="8">
      <c r="A8" s="9" t="inlineStr">
        <is>
          <t>Bram Smit</t>
        </is>
      </c>
      <c r="B8" s="9" t="inlineStr">
        <is>
          <t>Den Haag</t>
        </is>
      </c>
      <c r="C8" s="9" t="inlineStr">
        <is>
          <t>Kees Dekker</t>
        </is>
      </c>
      <c r="D8" s="9" t="inlineStr">
        <is>
          <t>Veiligheidsinstructie</t>
        </is>
      </c>
      <c r="E8" s="4" t="inlineStr">
        <is>
          <t>02-07-2026</t>
        </is>
      </c>
      <c r="F8" s="4" t="inlineStr">
        <is>
          <t>02-07-2026</t>
        </is>
      </c>
      <c r="G8" s="10">
        <f>F8-E8+1</f>
        <v/>
      </c>
      <c r="H8" s="4" t="inlineStr">
        <is>
          <t>02-07-2026</t>
        </is>
      </c>
      <c r="I8" s="6" t="inlineStr">
        <is>
          <t>Afgerond</t>
        </is>
      </c>
      <c r="J8" s="6" t="inlineStr">
        <is>
          <t>Laag</t>
        </is>
      </c>
      <c r="K8" s="6" t="n">
        <v>2</v>
      </c>
      <c r="L8" s="6" t="n">
        <v>2</v>
      </c>
      <c r="M8" s="11">
        <f>IFERROR(L8/K8,0)</f>
        <v/>
      </c>
      <c r="N8" s="9" t="inlineStr">
        <is>
          <t>Voltooid</t>
        </is>
      </c>
      <c r="O8" s="12">
        <f>IF(AND(I8="Afgerond",F8&lt;=H8),"Ja","Nee")</f>
        <v/>
      </c>
    </row>
    <row r="9">
      <c r="A9" s="3" t="inlineStr">
        <is>
          <t>Julia Peters</t>
        </is>
      </c>
      <c r="B9" s="3" t="inlineStr">
        <is>
          <t>Tilburg</t>
        </is>
      </c>
      <c r="C9" s="3" t="inlineStr">
        <is>
          <t>Anouk Mulder</t>
        </is>
      </c>
      <c r="D9" s="3" t="inlineStr">
        <is>
          <t>AVG en privacytraining</t>
        </is>
      </c>
      <c r="E9" s="4" t="inlineStr">
        <is>
          <t>04-07-2026</t>
        </is>
      </c>
      <c r="F9" s="4" t="inlineStr">
        <is>
          <t>04-07-2026</t>
        </is>
      </c>
      <c r="G9" s="5">
        <f>F9-E9+1</f>
        <v/>
      </c>
      <c r="H9" s="4" t="inlineStr">
        <is>
          <t>04-07-2026</t>
        </is>
      </c>
      <c r="I9" s="6" t="inlineStr">
        <is>
          <t>Niet gestart</t>
        </is>
      </c>
      <c r="J9" s="6" t="inlineStr">
        <is>
          <t>Midden</t>
        </is>
      </c>
      <c r="K9" s="6" t="n">
        <v>3</v>
      </c>
      <c r="L9" s="6" t="n">
        <v>0</v>
      </c>
      <c r="M9" s="7">
        <f>IFERROR(L9/K9,0)</f>
        <v/>
      </c>
      <c r="N9" s="3" t="inlineStr">
        <is>
          <t>Nog te plannen</t>
        </is>
      </c>
      <c r="O9" s="8">
        <f>IF(AND(I9="Afgerond",F9&lt;=H9),"Ja","Nee")</f>
        <v/>
      </c>
    </row>
    <row r="10">
      <c r="A10" s="9" t="inlineStr">
        <is>
          <t>Thijs van Dijk</t>
        </is>
      </c>
      <c r="B10" s="9" t="inlineStr">
        <is>
          <t>Nijmegen</t>
        </is>
      </c>
      <c r="C10" s="9" t="inlineStr">
        <is>
          <t>Rick Jacobs</t>
        </is>
      </c>
      <c r="D10" s="9" t="inlineStr">
        <is>
          <t>Kennisbank doornemen</t>
        </is>
      </c>
      <c r="E10" s="4" t="inlineStr">
        <is>
          <t>03-07-2026</t>
        </is>
      </c>
      <c r="F10" s="4" t="inlineStr">
        <is>
          <t>07-07-2026</t>
        </is>
      </c>
      <c r="G10" s="10">
        <f>F10-E10+1</f>
        <v/>
      </c>
      <c r="H10" s="4" t="inlineStr">
        <is>
          <t>06-07-2026</t>
        </is>
      </c>
      <c r="I10" s="6" t="inlineStr">
        <is>
          <t>Vertraagd</t>
        </is>
      </c>
      <c r="J10" s="6" t="inlineStr">
        <is>
          <t>Midden</t>
        </is>
      </c>
      <c r="K10" s="6" t="n">
        <v>10</v>
      </c>
      <c r="L10" s="6" t="n">
        <v>4</v>
      </c>
      <c r="M10" s="11">
        <f>IFERROR(L10/K10,0)</f>
        <v/>
      </c>
      <c r="N10" s="9" t="inlineStr">
        <is>
          <t>Nog feedback nodig</t>
        </is>
      </c>
      <c r="O10" s="12">
        <f>IF(AND(I10="Afgerond",F10&lt;=H10),"Ja","Nee")</f>
        <v/>
      </c>
    </row>
    <row r="11">
      <c r="A11" s="3" t="inlineStr">
        <is>
          <t>Lieke van Leeuwen</t>
        </is>
      </c>
      <c r="B11" s="3" t="inlineStr">
        <is>
          <t>Breda</t>
        </is>
      </c>
      <c r="C11" s="3" t="inlineStr">
        <is>
          <t>Peter de Groot</t>
        </is>
      </c>
      <c r="D11" s="3" t="inlineStr">
        <is>
          <t>Eerste rapportage opstellen</t>
        </is>
      </c>
      <c r="E11" s="4" t="inlineStr">
        <is>
          <t>05-07-2026</t>
        </is>
      </c>
      <c r="F11" s="4" t="inlineStr">
        <is>
          <t>09-07-2026</t>
        </is>
      </c>
      <c r="G11" s="5">
        <f>F11-E11+1</f>
        <v/>
      </c>
      <c r="H11" s="4" t="inlineStr">
        <is>
          <t>09-07-2026</t>
        </is>
      </c>
      <c r="I11" s="6" t="inlineStr">
        <is>
          <t>Bezig</t>
        </is>
      </c>
      <c r="J11" s="6" t="inlineStr">
        <is>
          <t>Hoog</t>
        </is>
      </c>
      <c r="K11" s="6" t="n">
        <v>16</v>
      </c>
      <c r="L11" s="6" t="n">
        <v>6</v>
      </c>
      <c r="M11" s="7">
        <f>IFERROR(L11/K11,0)</f>
        <v/>
      </c>
      <c r="N11" s="3" t="inlineStr">
        <is>
          <t>Loopt volgens plan</t>
        </is>
      </c>
      <c r="O11" s="8">
        <f>IF(AND(I11="Afgerond",F11&lt;=H11),"Ja","Nee")</f>
        <v/>
      </c>
    </row>
  </sheetData>
  <mergeCells count="1">
    <mergeCell ref="A1:O1"/>
  </mergeCells>
  <conditionalFormatting sqref="I3:I11">
    <cfRule type="expression" priority="1" dxfId="0" stopIfTrue="1">
      <formula>I3="Afgerond"</formula>
    </cfRule>
    <cfRule type="expression" priority="2" dxfId="1" stopIfTrue="1">
      <formula>I3="Vertraagd"</formula>
    </cfRule>
    <cfRule type="expression" priority="3" dxfId="2" stopIfTrue="1">
      <formula>I3="Bezig"</formula>
    </cfRule>
  </conditionalFormatting>
  <conditionalFormatting sqref="O3:O11">
    <cfRule type="expression" priority="4" dxfId="1" stopIfTrue="1">
      <formula>O3="Nee"</formula>
    </cfRule>
    <cfRule type="expression" priority="5" dxfId="0" stopIfTrue="1">
      <formula>O3="Ja"</formula>
    </cfRule>
  </conditionalFormatting>
  <dataValidations count="2">
    <dataValidation sqref="I3:I11" showErrorMessage="1" showInputMessage="1" allowBlank="1" type="list">
      <formula1>"Niet gestart,Bezig,Afgerond,Vertraagd"</formula1>
    </dataValidation>
    <dataValidation sqref="J3:J11" showErrorMessage="1" showInputMessage="1" allowBlank="1" type="list">
      <formula1>"Laag,Midden,Hoog"</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28" customWidth="1" min="1" max="1"/>
    <col width="16" customWidth="1" min="2" max="2"/>
    <col width="16" customWidth="1" min="3" max="3"/>
    <col width="16" customWidth="1" min="4" max="4"/>
    <col width="16" customWidth="1" min="5" max="5"/>
    <col width="16" customWidth="1" min="6" max="6"/>
  </cols>
  <sheetData>
    <row r="1" ht="24" customHeight="1">
      <c r="A1" s="13" t="inlineStr">
        <is>
          <t>Dashboard Inwerkschema Stagiairs</t>
        </is>
      </c>
    </row>
    <row r="2"/>
    <row r="3">
      <c r="A3" s="14" t="inlineStr">
        <is>
          <t>KPI</t>
        </is>
      </c>
      <c r="B3" s="14" t="inlineStr">
        <is>
          <t>Waarde</t>
        </is>
      </c>
      <c r="D3" s="14" t="inlineStr">
        <is>
          <t>Status</t>
        </is>
      </c>
      <c r="E3" s="14" t="inlineStr">
        <is>
          <t>Aantal</t>
        </is>
      </c>
    </row>
    <row r="4">
      <c r="A4" s="3" t="inlineStr">
        <is>
          <t>Totaal aantal taken</t>
        </is>
      </c>
      <c r="B4" s="8">
        <f>COUNTA(Inwerkschema!A3:A11)</f>
        <v/>
      </c>
      <c r="D4" s="15" t="inlineStr">
        <is>
          <t>Niet gestart</t>
        </is>
      </c>
      <c r="E4" s="8">
        <f>COUNTIF(Inwerkschema!I3:I11,D4)</f>
        <v/>
      </c>
    </row>
    <row r="5">
      <c r="A5" s="9" t="inlineStr">
        <is>
          <t>Aantal afgerond</t>
        </is>
      </c>
      <c r="B5" s="12">
        <f>COUNTIF(Inwerkschema!I3:I11,"Afgerond")</f>
        <v/>
      </c>
      <c r="D5" s="16" t="inlineStr">
        <is>
          <t>Bezig</t>
        </is>
      </c>
      <c r="E5" s="12">
        <f>COUNTIF(Inwerkschema!I3:I11,D5)</f>
        <v/>
      </c>
    </row>
    <row r="6">
      <c r="A6" s="3" t="inlineStr">
        <is>
          <t>Aantal bezig</t>
        </is>
      </c>
      <c r="B6" s="8">
        <f>COUNTIF(Inwerkschema!I3:I11,"Bezig")</f>
        <v/>
      </c>
      <c r="D6" s="15" t="inlineStr">
        <is>
          <t>Afgerond</t>
        </is>
      </c>
      <c r="E6" s="8">
        <f>COUNTIF(Inwerkschema!I3:I11,D6)</f>
        <v/>
      </c>
    </row>
    <row r="7">
      <c r="A7" s="9" t="inlineStr">
        <is>
          <t>Aantal vertraagd</t>
        </is>
      </c>
      <c r="B7" s="12">
        <f>COUNTIF(Inwerkschema!I3:I11,"Vertraagd")</f>
        <v/>
      </c>
      <c r="D7" s="16" t="inlineStr">
        <is>
          <t>Vertraagd</t>
        </is>
      </c>
      <c r="E7" s="12">
        <f>COUNTIF(Inwerkschema!I3:I11,D7)</f>
        <v/>
      </c>
    </row>
    <row r="8">
      <c r="A8" s="3" t="inlineStr">
        <is>
          <t>Gemiddelde voortgang %</t>
        </is>
      </c>
      <c r="B8" s="7">
        <f>IFERROR(AVERAGE(Inwerkschema!M3:M11),0)</f>
        <v/>
      </c>
    </row>
    <row r="9">
      <c r="A9" s="9" t="inlineStr">
        <is>
          <t>Totaal ingepland uren</t>
        </is>
      </c>
      <c r="B9" s="17">
        <f>SUM(Inwerkschema!K3:K11)</f>
        <v/>
      </c>
    </row>
    <row r="10">
      <c r="A10" s="3" t="inlineStr">
        <is>
          <t>Totaal besteed uren</t>
        </is>
      </c>
      <c r="B10" s="18">
        <f>SUM(Inwerkschema!L3:L11)</f>
        <v/>
      </c>
      <c r="D10" s="14" t="inlineStr">
        <is>
          <t>Prioriteit</t>
        </is>
      </c>
      <c r="E10" s="14" t="inlineStr">
        <is>
          <t>Aantal</t>
        </is>
      </c>
    </row>
    <row r="11">
      <c r="A11" s="9" t="inlineStr">
        <is>
          <t>Taken met hoge prioriteit</t>
        </is>
      </c>
      <c r="B11" s="12">
        <f>COUNTIF(Inwerkschema!J3:J11,"Hoog")</f>
        <v/>
      </c>
      <c r="D11" s="15" t="inlineStr">
        <is>
          <t>Laag</t>
        </is>
      </c>
      <c r="E11" s="8">
        <f>COUNTIF(Inwerkschema!J3:J11,D11)</f>
        <v/>
      </c>
    </row>
    <row r="12">
      <c r="D12" s="16" t="inlineStr">
        <is>
          <t>Midden</t>
        </is>
      </c>
      <c r="E12" s="12">
        <f>COUNTIF(Inwerkschema!J3:J11,D12)</f>
        <v/>
      </c>
    </row>
    <row r="13">
      <c r="D13" s="15" t="inlineStr">
        <is>
          <t>Hoog</t>
        </is>
      </c>
      <c r="E13" s="8">
        <f>COUNTIF(Inwerkschema!J3:J11,D13)</f>
        <v/>
      </c>
    </row>
    <row r="14"/>
    <row r="15"/>
    <row r="16">
      <c r="A16" s="19" t="inlineStr">
        <is>
          <t>Samenvatting per stagiair</t>
        </is>
      </c>
    </row>
    <row r="17">
      <c r="A17" s="14" t="inlineStr">
        <is>
          <t>Stagiair</t>
        </is>
      </c>
      <c r="B17" s="14" t="inlineStr">
        <is>
          <t>Aantal taken</t>
        </is>
      </c>
      <c r="C17" s="14" t="inlineStr">
        <is>
          <t>Afgerond</t>
        </is>
      </c>
      <c r="D17" s="14" t="inlineStr">
        <is>
          <t>Gemiddelde voortgang</t>
        </is>
      </c>
      <c r="E17" s="14" t="inlineStr">
        <is>
          <t>Totaal besteed uren</t>
        </is>
      </c>
    </row>
    <row r="18">
      <c r="A18" s="3" t="inlineStr">
        <is>
          <t>Sanne de Vries</t>
        </is>
      </c>
      <c r="B18" s="8">
        <f>COUNTIF(Inwerkschema!A3:A11,A18)</f>
        <v/>
      </c>
      <c r="C18" s="8">
        <f>COUNTIFS(Inwerkschema!A3:A11,A18,Inwerkschema!I3:I11,"Afgerond")</f>
        <v/>
      </c>
      <c r="D18" s="7">
        <f>IFERROR(AVERAGEIF(Inwerkschema!A3:A11,A18,Inwerkschema!M3:M11),0)</f>
        <v/>
      </c>
      <c r="E18" s="8">
        <f>SUMIF(Inwerkschema!A3:A11,A18,Inwerkschema!L3:L11)</f>
        <v/>
      </c>
    </row>
    <row r="19">
      <c r="A19" s="9" t="inlineStr">
        <is>
          <t>Daan Jansen</t>
        </is>
      </c>
      <c r="B19" s="12">
        <f>COUNTIF(Inwerkschema!A3:A11,A19)</f>
        <v/>
      </c>
      <c r="C19" s="12">
        <f>COUNTIFS(Inwerkschema!A3:A11,A19,Inwerkschema!I3:I11,"Afgerond")</f>
        <v/>
      </c>
      <c r="D19" s="11">
        <f>IFERROR(AVERAGEIF(Inwerkschema!A3:A11,A19,Inwerkschema!M3:M11),0)</f>
        <v/>
      </c>
      <c r="E19" s="12">
        <f>SUMIF(Inwerkschema!A3:A11,A19,Inwerkschema!L3:L11)</f>
        <v/>
      </c>
    </row>
    <row r="20">
      <c r="A20" s="3" t="inlineStr">
        <is>
          <t>Emma Bakker</t>
        </is>
      </c>
      <c r="B20" s="8">
        <f>COUNTIF(Inwerkschema!A3:A11,A20)</f>
        <v/>
      </c>
      <c r="C20" s="8">
        <f>COUNTIFS(Inwerkschema!A3:A11,A20,Inwerkschema!I3:I11,"Afgerond")</f>
        <v/>
      </c>
      <c r="D20" s="7">
        <f>IFERROR(AVERAGEIF(Inwerkschema!A3:A11,A20,Inwerkschema!M3:M11),0)</f>
        <v/>
      </c>
      <c r="E20" s="8">
        <f>SUMIF(Inwerkschema!A3:A11,A20,Inwerkschema!L3:L11)</f>
        <v/>
      </c>
    </row>
    <row r="21">
      <c r="A21" s="9" t="inlineStr">
        <is>
          <t>Lars de Boer</t>
        </is>
      </c>
      <c r="B21" s="12">
        <f>COUNTIF(Inwerkschema!A3:A11,A21)</f>
        <v/>
      </c>
      <c r="C21" s="12">
        <f>COUNTIFS(Inwerkschema!A3:A11,A21,Inwerkschema!I3:I11,"Afgerond")</f>
        <v/>
      </c>
      <c r="D21" s="11">
        <f>IFERROR(AVERAGEIF(Inwerkschema!A3:A11,A21,Inwerkschema!M3:M11),0)</f>
        <v/>
      </c>
      <c r="E21" s="12">
        <f>SUMIF(Inwerkschema!A3:A11,A21,Inwerkschema!L3:L11)</f>
        <v/>
      </c>
    </row>
    <row r="22">
      <c r="A22" s="3" t="inlineStr">
        <is>
          <t>Sophie Visser</t>
        </is>
      </c>
      <c r="B22" s="8">
        <f>COUNTIF(Inwerkschema!A3:A11,A22)</f>
        <v/>
      </c>
      <c r="C22" s="8">
        <f>COUNTIFS(Inwerkschema!A3:A11,A22,Inwerkschema!I3:I11,"Afgerond")</f>
        <v/>
      </c>
      <c r="D22" s="7">
        <f>IFERROR(AVERAGEIF(Inwerkschema!A3:A11,A22,Inwerkschema!M3:M11),0)</f>
        <v/>
      </c>
      <c r="E22" s="8">
        <f>SUMIF(Inwerkschema!A3:A11,A22,Inwerkschema!L3:L11)</f>
        <v/>
      </c>
    </row>
    <row r="23">
      <c r="A23" s="9" t="inlineStr">
        <is>
          <t>Bram Smit</t>
        </is>
      </c>
      <c r="B23" s="12">
        <f>COUNTIF(Inwerkschema!A3:A11,A23)</f>
        <v/>
      </c>
      <c r="C23" s="12">
        <f>COUNTIFS(Inwerkschema!A3:A11,A23,Inwerkschema!I3:I11,"Afgerond")</f>
        <v/>
      </c>
      <c r="D23" s="11">
        <f>IFERROR(AVERAGEIF(Inwerkschema!A3:A11,A23,Inwerkschema!M3:M11),0)</f>
        <v/>
      </c>
      <c r="E23" s="12">
        <f>SUMIF(Inwerkschema!A3:A11,A23,Inwerkschema!L3:L11)</f>
        <v/>
      </c>
    </row>
    <row r="24">
      <c r="A24" s="3" t="inlineStr">
        <is>
          <t>Julia Peters</t>
        </is>
      </c>
      <c r="B24" s="8">
        <f>COUNTIF(Inwerkschema!A3:A11,A24)</f>
        <v/>
      </c>
      <c r="C24" s="8">
        <f>COUNTIFS(Inwerkschema!A3:A11,A24,Inwerkschema!I3:I11,"Afgerond")</f>
        <v/>
      </c>
      <c r="D24" s="7">
        <f>IFERROR(AVERAGEIF(Inwerkschema!A3:A11,A24,Inwerkschema!M3:M11),0)</f>
        <v/>
      </c>
      <c r="E24" s="8">
        <f>SUMIF(Inwerkschema!A3:A11,A24,Inwerkschema!L3:L11)</f>
        <v/>
      </c>
    </row>
    <row r="25">
      <c r="A25" s="9" t="inlineStr">
        <is>
          <t>Thijs van Dijk</t>
        </is>
      </c>
      <c r="B25" s="12">
        <f>COUNTIF(Inwerkschema!A3:A11,A25)</f>
        <v/>
      </c>
      <c r="C25" s="12">
        <f>COUNTIFS(Inwerkschema!A3:A11,A25,Inwerkschema!I3:I11,"Afgerond")</f>
        <v/>
      </c>
      <c r="D25" s="11">
        <f>IFERROR(AVERAGEIF(Inwerkschema!A3:A11,A25,Inwerkschema!M3:M11),0)</f>
        <v/>
      </c>
      <c r="E25" s="12">
        <f>SUMIF(Inwerkschema!A3:A11,A25,Inwerkschema!L3:L11)</f>
        <v/>
      </c>
    </row>
    <row r="26">
      <c r="A26" s="3" t="inlineStr">
        <is>
          <t>Lieke van Leeuwen</t>
        </is>
      </c>
      <c r="B26" s="8">
        <f>COUNTIF(Inwerkschema!A3:A11,A26)</f>
        <v/>
      </c>
      <c r="C26" s="8">
        <f>COUNTIFS(Inwerkschema!A3:A11,A26,Inwerkschema!I3:I11,"Afgerond")</f>
        <v/>
      </c>
      <c r="D26" s="7">
        <f>IFERROR(AVERAGEIF(Inwerkschema!A3:A11,A26,Inwerkschema!M3:M11),0)</f>
        <v/>
      </c>
      <c r="E26" s="8">
        <f>SUMIF(Inwerkschema!A3:A11,A26,Inwerkschema!L3:L11)</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34" customWidth="1" min="1" max="1"/>
    <col width="70" customWidth="1" min="2" max="2"/>
  </cols>
  <sheetData>
    <row r="1" ht="24" customHeight="1">
      <c r="A1" s="13" t="inlineStr">
        <is>
          <t>Handleiding Inwerkschema Sjabloon</t>
        </is>
      </c>
    </row>
    <row r="2"/>
    <row r="3" ht="46" customHeight="1">
      <c r="A3" s="20" t="inlineStr">
        <is>
          <t>Doel van dit sjabloon</t>
        </is>
      </c>
      <c r="B3" s="3" t="inlineStr">
        <is>
          <t>Dit sjabloon helpt HR en begeleiders om het inwerkschema van stagiairs te plannen, op te volgen en te evalueren. Op het tabblad Inwerkschema staan alle taken per stagiair, op Dashboard vind je de belangrijkste kengetallen en grafieken.</t>
        </is>
      </c>
    </row>
    <row r="4"/>
    <row r="5" ht="46" customHeight="1">
      <c r="A5" s="20" t="inlineStr">
        <is>
          <t>Nieuwe stagiair of taak toevoegen</t>
        </is>
      </c>
      <c r="B5" s="3" t="inlineStr">
        <is>
          <t>Ga naar het tabblad Inwerkschema en voeg een nieuwe rij toe onder de laatste ingevulde rij. Vul Stagiair, Afdeling, Begeleider, Taak/onderdeel, Startdatum, Einddatum en Deadline in. De kolommen Duur, Voortgang % en Deadline gehaald? worden automatisch berekend.</t>
        </is>
      </c>
    </row>
    <row r="6"/>
    <row r="7" ht="46" customHeight="1">
      <c r="A7" s="20" t="inlineStr">
        <is>
          <t>Statussen uitgelegd</t>
        </is>
      </c>
      <c r="B7" s="3" t="inlineStr">
        <is>
          <t>Niet gestart: de taak is nog niet begonnen. Bezig: de taak wordt momenteel uitgevoerd. Afgerond: de taak is volledig klaar. Vertraagd: de taak loopt achter op planning. Kies de status via de keuzelijst (datavalidatie) in kolom Status.</t>
        </is>
      </c>
    </row>
    <row r="8"/>
    <row r="9" ht="46" customHeight="1">
      <c r="A9" s="20" t="inlineStr">
        <is>
          <t>Prioriteiten uitgelegd</t>
        </is>
      </c>
      <c r="B9" s="3" t="inlineStr">
        <is>
          <t>Laag: kan later worden opgepakt. Midden: gemiddeld belangrijk. Hoog: belangrijke taak die op tijd afgerond moet worden. Kies via de keuzelijst in kolom Prioriteit.</t>
        </is>
      </c>
    </row>
    <row r="10"/>
    <row r="11" ht="46" customHeight="1">
      <c r="A11" s="20" t="inlineStr">
        <is>
          <t>Kleurlegenda</t>
        </is>
      </c>
      <c r="B11" s="3" t="inlineStr">
        <is>
          <t>Groen = Afgerond of deadline gehaald. Rood = Vertraagd of deadline gemist. Oranje/geel = Bezig. Lichtgeel gevulde cellen zijn invoervelden die je zelf mag aanpassen (datums, uren, status, prioriteit, opmerking).</t>
        </is>
      </c>
    </row>
    <row r="12"/>
    <row r="13" ht="46" customHeight="1">
      <c r="A13" s="20" t="inlineStr">
        <is>
          <t>Datumnotatie</t>
        </is>
      </c>
      <c r="B13" s="3" t="inlineStr">
        <is>
          <t>Alle datums staan in het formaat DD-MM-JJJJ, de Nederlandse standaardnotatie. Gebruik dit formaat ook bij het invullen van nieuwe datums.</t>
        </is>
      </c>
    </row>
    <row r="14"/>
    <row r="15" ht="46" customHeight="1">
      <c r="A15" s="20" t="inlineStr">
        <is>
          <t>Automatische berekeningen</t>
        </is>
      </c>
      <c r="B15" s="3" t="inlineStr">
        <is>
          <t>Voortgang % wordt automatisch berekend als Besteed uren gedeeld door Ingepland uren. Duur (dagen) wordt automatisch berekend uit Start- en Einddatum. Deadline gehaald? controleert of de status Afgerond is en de Einddatum voor of gelijk aan de Deadline valt.</t>
        </is>
      </c>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2026-07-02T20:53:22Z</dcterms:created>
  <dcterms:modified xmlns:dcterms="http://purl.org/dc/terms/" xmlns:xsi="http://www.w3.org/2001/XMLSchema-instance" xsi:type="dcterms:W3CDTF">2026-07-02T20:53:22Z</dcterms:modified>
</cp:coreProperties>
</file>