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er" sheetId="1" state="visible" r:id="rId1"/>
    <sheet xmlns:r="http://schemas.openxmlformats.org/officeDocument/2006/relationships" name="Overzicht" sheetId="2" state="visible" r:id="rId2"/>
    <sheet xmlns:r="http://schemas.openxmlformats.org/officeDocument/2006/relationships"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-MM-JJJJ"/>
    <numFmt numFmtId="165" formatCode="&quot;€&quot; #.##0,00"/>
    <numFmt numFmtId="166" formatCode="#.##0,00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pivotButton="0" quotePrefix="0" xfId="0"/>
    <xf numFmtId="166" fontId="5" fillId="6" borderId="1" pivotButton="0" quotePrefix="0" xfId="0"/>
    <xf numFmtId="165" fontId="5" fillId="6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3" borderId="1" pivotButton="0" quotePrefix="0" xfId="0"/>
    <xf numFmtId="165" fontId="0" fillId="3" borderId="1" pivotButton="0" quotePrefix="0" xfId="0"/>
    <xf numFmtId="0" fontId="3" fillId="3" borderId="1" pivotButton="0" quotePrefix="0" xfId="0"/>
    <xf numFmtId="1" fontId="0" fillId="3" borderId="1" pivotButton="0" quotePrefix="0" xfId="0"/>
    <xf numFmtId="0" fontId="4" fillId="4" borderId="1" pivotButton="0" quotePrefix="0" xfId="0"/>
    <xf numFmtId="165" fontId="0" fillId="4" borderId="1" pivotButton="0" quotePrefix="0" xfId="0"/>
    <xf numFmtId="0" fontId="3" fillId="4" borderId="1" pivotButton="0" quotePrefix="0" xfId="0"/>
    <xf numFmtId="1" fontId="0" fillId="4" borderId="1" pivotButton="0" quotePrefix="0" xfId="0"/>
    <xf numFmtId="9" fontId="0" fillId="4" borderId="1" pivotButton="0" quotePrefix="0" xfId="0"/>
    <xf numFmtId="0" fontId="6" fillId="0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3" fillId="0" borderId="0" applyAlignment="1" pivotButton="0" quotePrefix="0" xfId="0">
      <alignment horizontal="left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Bruto vs Netto Maandkosten per Kind</a:t>
            </a:r>
          </a:p>
        </rich>
      </tx>
    </title>
    <plotArea>
      <lineChart>
        <grouping val="standard"/>
        <ser>
          <idx val="0"/>
          <order val="0"/>
          <tx>
            <strRef>
              <f>'Overzicht'!B18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'Overzicht'!$A$19:$A$28</f>
            </numRef>
          </cat>
          <val>
            <numRef>
              <f>'Overzicht'!$B$19:$B$28</f>
            </numRef>
          </val>
        </ser>
        <ser>
          <idx val="1"/>
          <order val="1"/>
          <tx>
            <strRef>
              <f>'Overzicht'!C18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'Overzicht'!$A$19:$A$28</f>
            </numRef>
          </cat>
          <val>
            <numRef>
              <f>'Overzicht'!$C$19:$C$28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Kind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Gemiddelde Netto Maandkosten per Opvangvorm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'Overzicht'!E9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'Overzicht'!$D$10:$D$13</f>
            </numRef>
          </cat>
          <val>
            <numRef>
              <f>'Overzicht'!$E$10:$E$13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Opvangvorm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Bedrag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720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72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16" customWidth="1" min="4" max="4"/>
    <col width="12" customWidth="1" min="5" max="5"/>
    <col width="14" customWidth="1" min="6" max="6"/>
    <col width="16" customWidth="1" min="7" max="7"/>
    <col width="14" customWidth="1" min="8" max="8"/>
    <col width="14" customWidth="1" min="9" max="9"/>
    <col width="12" customWidth="1" min="10" max="10"/>
    <col width="16" customWidth="1" min="11" max="11"/>
    <col width="16" customWidth="1" min="12" max="12"/>
    <col width="14" customWidth="1" min="13" max="13"/>
    <col width="20" customWidth="1" min="14" max="14"/>
    <col width="16" customWidth="1" min="15" max="15"/>
    <col width="18" customWidth="1" min="16" max="16"/>
    <col width="10" customWidth="1" min="17" max="17"/>
    <col width="12" customWidth="1" min="18" max="18"/>
    <col width="14" customWidth="1" min="19" max="19"/>
    <col width="26" customWidth="1" min="20" max="20"/>
  </cols>
  <sheetData>
    <row r="1" ht="26" customHeight="1">
      <c r="A1" s="1" t="inlineStr">
        <is>
          <t>Kosten Kinderopvang Berekenen - Invoer 2026</t>
        </is>
      </c>
    </row>
    <row r="2"/>
    <row r="3">
      <c r="A3" s="2" t="inlineStr">
        <is>
          <t>Record-ID</t>
        </is>
      </c>
      <c r="B3" s="2" t="inlineStr">
        <is>
          <t>Datum start opvang</t>
        </is>
      </c>
      <c r="C3" s="2" t="inlineStr">
        <is>
          <t>Naam ouder/verzorger</t>
        </is>
      </c>
      <c r="D3" s="2" t="inlineStr">
        <is>
          <t>Kind</t>
        </is>
      </c>
      <c r="E3" s="2" t="inlineStr">
        <is>
          <t>Leeftijd kind (jaar)</t>
        </is>
      </c>
      <c r="F3" s="2" t="inlineStr">
        <is>
          <t>Woonplaats</t>
        </is>
      </c>
      <c r="G3" s="2" t="inlineStr">
        <is>
          <t>Opvangvorm</t>
        </is>
      </c>
      <c r="H3" s="2" t="inlineStr">
        <is>
          <t>Aantal dagen/week</t>
        </is>
      </c>
      <c r="I3" s="2" t="inlineStr">
        <is>
          <t>Uurtarief kinderopvang</t>
        </is>
      </c>
      <c r="J3" s="2" t="inlineStr">
        <is>
          <t>Uren per dag</t>
        </is>
      </c>
      <c r="K3" s="2" t="inlineStr">
        <is>
          <t>Maandelijkse opvanguren</t>
        </is>
      </c>
      <c r="L3" s="2" t="inlineStr">
        <is>
          <t>Bruto maandkosten</t>
        </is>
      </c>
      <c r="M3" s="2" t="inlineStr">
        <is>
          <t>Toeslagpercentage</t>
        </is>
      </c>
      <c r="N3" s="2" t="inlineStr">
        <is>
          <t>Verwachte kinderopvangtoeslag</t>
        </is>
      </c>
      <c r="O3" s="2" t="inlineStr">
        <is>
          <t>Netto maandkosten</t>
        </is>
      </c>
      <c r="P3" s="2" t="inlineStr">
        <is>
          <t>Eigen bijdrage per maand</t>
        </is>
      </c>
      <c r="Q3" s="2" t="inlineStr">
        <is>
          <t>Btw-tarief</t>
        </is>
      </c>
      <c r="R3" s="2" t="inlineStr">
        <is>
          <t>Btw-bedrag</t>
        </is>
      </c>
      <c r="S3" s="2" t="inlineStr">
        <is>
          <t>Nettokosten per uur</t>
        </is>
      </c>
      <c r="T3" s="2" t="inlineStr">
        <is>
          <t>Opmerking</t>
        </is>
      </c>
    </row>
    <row r="4">
      <c r="A4" s="3" t="inlineStr">
        <is>
          <t>REC-001</t>
        </is>
      </c>
      <c r="B4" s="4" t="inlineStr">
        <is>
          <t>12-01-2026</t>
        </is>
      </c>
      <c r="C4" s="5" t="inlineStr">
        <is>
          <t>Sanne de Vries</t>
        </is>
      </c>
      <c r="D4" s="5" t="inlineStr">
        <is>
          <t>Noor de Vries</t>
        </is>
      </c>
      <c r="E4" s="6" t="n">
        <v>2</v>
      </c>
      <c r="F4" s="5" t="inlineStr">
        <is>
          <t>Amsterdam</t>
        </is>
      </c>
      <c r="G4" s="6" t="inlineStr">
        <is>
          <t>Dagopvang</t>
        </is>
      </c>
      <c r="H4" s="6" t="n">
        <v>4</v>
      </c>
      <c r="I4" s="7" t="n">
        <v>9.25</v>
      </c>
      <c r="J4" s="6" t="n">
        <v>9</v>
      </c>
      <c r="K4" s="8">
        <f>H4*J4*4.33</f>
        <v/>
      </c>
      <c r="L4" s="9">
        <f>K4*I4</f>
        <v/>
      </c>
      <c r="M4" s="10" t="n">
        <v>0.6</v>
      </c>
      <c r="N4" s="9">
        <f>L4*M4</f>
        <v/>
      </c>
      <c r="O4" s="9">
        <f>L4-N4</f>
        <v/>
      </c>
      <c r="P4" s="9">
        <f>O4</f>
        <v/>
      </c>
      <c r="Q4" s="10" t="n">
        <v>0</v>
      </c>
      <c r="R4" s="9">
        <f>L4*Q4</f>
        <v/>
      </c>
      <c r="S4" s="9">
        <f>IFERROR(O4/K4,0)</f>
        <v/>
      </c>
      <c r="T4" s="5">
        <f>IF(M4=0,"Geen toeslag toegepast","Toeslag meegenomen")</f>
        <v/>
      </c>
    </row>
    <row r="5">
      <c r="A5" s="11" t="inlineStr">
        <is>
          <t>REC-002</t>
        </is>
      </c>
      <c r="B5" s="4" t="inlineStr">
        <is>
          <t>20-01-2026</t>
        </is>
      </c>
      <c r="C5" s="5" t="inlineStr">
        <is>
          <t>Daan Jansen</t>
        </is>
      </c>
      <c r="D5" s="5" t="inlineStr">
        <is>
          <t>Finn Jansen</t>
        </is>
      </c>
      <c r="E5" s="6" t="n">
        <v>7</v>
      </c>
      <c r="F5" s="5" t="inlineStr">
        <is>
          <t>Rotterdam</t>
        </is>
      </c>
      <c r="G5" s="6" t="inlineStr">
        <is>
          <t>BSO</t>
        </is>
      </c>
      <c r="H5" s="6" t="n">
        <v>3</v>
      </c>
      <c r="I5" s="7" t="n">
        <v>8.5</v>
      </c>
      <c r="J5" s="6" t="n">
        <v>6</v>
      </c>
      <c r="K5" s="12">
        <f>H5*J5*4.33</f>
        <v/>
      </c>
      <c r="L5" s="13">
        <f>K5*I5</f>
        <v/>
      </c>
      <c r="M5" s="10" t="n">
        <v>0.72</v>
      </c>
      <c r="N5" s="13">
        <f>L5*M5</f>
        <v/>
      </c>
      <c r="O5" s="13">
        <f>L5-N5</f>
        <v/>
      </c>
      <c r="P5" s="13">
        <f>O5</f>
        <v/>
      </c>
      <c r="Q5" s="10" t="n">
        <v>0.21</v>
      </c>
      <c r="R5" s="13">
        <f>L5*Q5</f>
        <v/>
      </c>
      <c r="S5" s="13">
        <f>IFERROR(O5/K5,0)</f>
        <v/>
      </c>
      <c r="T5" s="5">
        <f>IF(M5=0,"Geen toeslag toegepast","Toeslag meegenomen")</f>
        <v/>
      </c>
    </row>
    <row r="6">
      <c r="A6" s="3" t="inlineStr">
        <is>
          <t>REC-003</t>
        </is>
      </c>
      <c r="B6" s="4" t="inlineStr">
        <is>
          <t>03-02-2026</t>
        </is>
      </c>
      <c r="C6" s="5" t="inlineStr">
        <is>
          <t>Emma Bakker</t>
        </is>
      </c>
      <c r="D6" s="5" t="inlineStr">
        <is>
          <t>Liv Bakker</t>
        </is>
      </c>
      <c r="E6" s="6" t="n">
        <v>3</v>
      </c>
      <c r="F6" s="5" t="inlineStr">
        <is>
          <t>Utrecht</t>
        </is>
      </c>
      <c r="G6" s="6" t="inlineStr">
        <is>
          <t>Gastouderopvang</t>
        </is>
      </c>
      <c r="H6" s="6" t="n">
        <v>2</v>
      </c>
      <c r="I6" s="7" t="n">
        <v>8.75</v>
      </c>
      <c r="J6" s="6" t="n">
        <v>8</v>
      </c>
      <c r="K6" s="8">
        <f>H6*J6*4.33</f>
        <v/>
      </c>
      <c r="L6" s="9">
        <f>K6*I6</f>
        <v/>
      </c>
      <c r="M6" s="10" t="n">
        <v>0.55</v>
      </c>
      <c r="N6" s="9">
        <f>L6*M6</f>
        <v/>
      </c>
      <c r="O6" s="9">
        <f>L6-N6</f>
        <v/>
      </c>
      <c r="P6" s="9">
        <f>O6</f>
        <v/>
      </c>
      <c r="Q6" s="10" t="n">
        <v>0</v>
      </c>
      <c r="R6" s="9">
        <f>L6*Q6</f>
        <v/>
      </c>
      <c r="S6" s="9">
        <f>IFERROR(O6/K6,0)</f>
        <v/>
      </c>
      <c r="T6" s="5">
        <f>IF(M6=0,"Geen toeslag toegepast","Toeslag meegenomen")</f>
        <v/>
      </c>
    </row>
    <row r="7">
      <c r="A7" s="11" t="inlineStr">
        <is>
          <t>REC-004</t>
        </is>
      </c>
      <c r="B7" s="4" t="inlineStr">
        <is>
          <t>15-02-2026</t>
        </is>
      </c>
      <c r="C7" s="5" t="inlineStr">
        <is>
          <t>Lars Visser</t>
        </is>
      </c>
      <c r="D7" s="5" t="inlineStr">
        <is>
          <t>Sem Visser</t>
        </is>
      </c>
      <c r="E7" s="6" t="n">
        <v>1</v>
      </c>
      <c r="F7" s="5" t="inlineStr">
        <is>
          <t>Eindhoven</t>
        </is>
      </c>
      <c r="G7" s="6" t="inlineStr">
        <is>
          <t>Dagopvang</t>
        </is>
      </c>
      <c r="H7" s="6" t="n">
        <v>5</v>
      </c>
      <c r="I7" s="7" t="n">
        <v>10.5</v>
      </c>
      <c r="J7" s="6" t="n">
        <v>9.5</v>
      </c>
      <c r="K7" s="12">
        <f>H7*J7*4.33</f>
        <v/>
      </c>
      <c r="L7" s="13">
        <f>K7*I7</f>
        <v/>
      </c>
      <c r="M7" s="10" t="n">
        <v>0.85</v>
      </c>
      <c r="N7" s="13">
        <f>L7*M7</f>
        <v/>
      </c>
      <c r="O7" s="13">
        <f>L7-N7</f>
        <v/>
      </c>
      <c r="P7" s="13">
        <f>O7</f>
        <v/>
      </c>
      <c r="Q7" s="10" t="n">
        <v>0.21</v>
      </c>
      <c r="R7" s="13">
        <f>L7*Q7</f>
        <v/>
      </c>
      <c r="S7" s="13">
        <f>IFERROR(O7/K7,0)</f>
        <v/>
      </c>
      <c r="T7" s="5">
        <f>IF(M7=0,"Geen toeslag toegepast","Toeslag meegenomen")</f>
        <v/>
      </c>
    </row>
    <row r="8">
      <c r="A8" s="3" t="inlineStr">
        <is>
          <t>REC-005</t>
        </is>
      </c>
      <c r="B8" s="4" t="inlineStr">
        <is>
          <t>01-03-2026</t>
        </is>
      </c>
      <c r="C8" s="5" t="inlineStr">
        <is>
          <t>Sophie Meijer</t>
        </is>
      </c>
      <c r="D8" s="5" t="inlineStr">
        <is>
          <t>Fenna Meijer</t>
        </is>
      </c>
      <c r="E8" s="6" t="n">
        <v>2</v>
      </c>
      <c r="F8" s="5" t="inlineStr">
        <is>
          <t>Groningen</t>
        </is>
      </c>
      <c r="G8" s="6" t="inlineStr">
        <is>
          <t>Peutergroep</t>
        </is>
      </c>
      <c r="H8" s="6" t="n">
        <v>2</v>
      </c>
      <c r="I8" s="7" t="n">
        <v>9</v>
      </c>
      <c r="J8" s="6" t="n">
        <v>5.5</v>
      </c>
      <c r="K8" s="8">
        <f>H8*J8*4.33</f>
        <v/>
      </c>
      <c r="L8" s="9">
        <f>K8*I8</f>
        <v/>
      </c>
      <c r="M8" s="10" t="n">
        <v>0.4</v>
      </c>
      <c r="N8" s="9">
        <f>L8*M8</f>
        <v/>
      </c>
      <c r="O8" s="9">
        <f>L8-N8</f>
        <v/>
      </c>
      <c r="P8" s="9">
        <f>O8</f>
        <v/>
      </c>
      <c r="Q8" s="10" t="n">
        <v>0</v>
      </c>
      <c r="R8" s="9">
        <f>L8*Q8</f>
        <v/>
      </c>
      <c r="S8" s="9">
        <f>IFERROR(O8/K8,0)</f>
        <v/>
      </c>
      <c r="T8" s="5">
        <f>IF(M8=0,"Geen toeslag toegepast","Toeslag meegenomen")</f>
        <v/>
      </c>
    </row>
    <row r="9">
      <c r="A9" s="11" t="inlineStr">
        <is>
          <t>REC-006</t>
        </is>
      </c>
      <c r="B9" s="4" t="inlineStr">
        <is>
          <t>18-03-2026</t>
        </is>
      </c>
      <c r="C9" s="5" t="inlineStr">
        <is>
          <t>Bram de Boer</t>
        </is>
      </c>
      <c r="D9" s="5" t="inlineStr">
        <is>
          <t>Milan de Boer</t>
        </is>
      </c>
      <c r="E9" s="6" t="n">
        <v>8</v>
      </c>
      <c r="F9" s="5" t="inlineStr">
        <is>
          <t>Den Haag</t>
        </is>
      </c>
      <c r="G9" s="6" t="inlineStr">
        <is>
          <t>BSO</t>
        </is>
      </c>
      <c r="H9" s="6" t="n">
        <v>4</v>
      </c>
      <c r="I9" s="7" t="n">
        <v>8.9</v>
      </c>
      <c r="J9" s="6" t="n">
        <v>6.5</v>
      </c>
      <c r="K9" s="12">
        <f>H9*J9*4.33</f>
        <v/>
      </c>
      <c r="L9" s="13">
        <f>K9*I9</f>
        <v/>
      </c>
      <c r="M9" s="10" t="n">
        <v>0.68</v>
      </c>
      <c r="N9" s="13">
        <f>L9*M9</f>
        <v/>
      </c>
      <c r="O9" s="13">
        <f>L9-N9</f>
        <v/>
      </c>
      <c r="P9" s="13">
        <f>O9</f>
        <v/>
      </c>
      <c r="Q9" s="10" t="n">
        <v>0.21</v>
      </c>
      <c r="R9" s="13">
        <f>L9*Q9</f>
        <v/>
      </c>
      <c r="S9" s="13">
        <f>IFERROR(O9/K9,0)</f>
        <v/>
      </c>
      <c r="T9" s="5">
        <f>IF(M9=0,"Geen toeslag toegepast","Toeslag meegenomen")</f>
        <v/>
      </c>
    </row>
    <row r="10">
      <c r="A10" s="3" t="inlineStr">
        <is>
          <t>REC-007</t>
        </is>
      </c>
      <c r="B10" s="4" t="inlineStr">
        <is>
          <t>05-04-2026</t>
        </is>
      </c>
      <c r="C10" s="5" t="inlineStr">
        <is>
          <t>Julia van Dijk</t>
        </is>
      </c>
      <c r="D10" s="5" t="inlineStr">
        <is>
          <t>Tess van Dijk</t>
        </is>
      </c>
      <c r="E10" s="6" t="n">
        <v>4</v>
      </c>
      <c r="F10" s="5" t="inlineStr">
        <is>
          <t>Tilburg</t>
        </is>
      </c>
      <c r="G10" s="6" t="inlineStr">
        <is>
          <t>Dagopvang</t>
        </is>
      </c>
      <c r="H10" s="6" t="n">
        <v>5</v>
      </c>
      <c r="I10" s="7" t="n">
        <v>11.25</v>
      </c>
      <c r="J10" s="6" t="n">
        <v>10</v>
      </c>
      <c r="K10" s="8">
        <f>H10*J10*4.33</f>
        <v/>
      </c>
      <c r="L10" s="9">
        <f>K10*I10</f>
        <v/>
      </c>
      <c r="M10" s="10" t="n">
        <v>0.95</v>
      </c>
      <c r="N10" s="9">
        <f>L10*M10</f>
        <v/>
      </c>
      <c r="O10" s="9">
        <f>L10-N10</f>
        <v/>
      </c>
      <c r="P10" s="9">
        <f>O10</f>
        <v/>
      </c>
      <c r="Q10" s="10" t="n">
        <v>0</v>
      </c>
      <c r="R10" s="9">
        <f>L10*Q10</f>
        <v/>
      </c>
      <c r="S10" s="9">
        <f>IFERROR(O10/K10,0)</f>
        <v/>
      </c>
      <c r="T10" s="5">
        <f>IF(M10=0,"Geen toeslag toegepast","Toeslag meegenomen")</f>
        <v/>
      </c>
    </row>
    <row r="11">
      <c r="A11" s="11" t="inlineStr">
        <is>
          <t>REC-008</t>
        </is>
      </c>
      <c r="B11" s="4" t="inlineStr">
        <is>
          <t>22-04-2026</t>
        </is>
      </c>
      <c r="C11" s="5" t="inlineStr">
        <is>
          <t>Thijs Peters</t>
        </is>
      </c>
      <c r="D11" s="5" t="inlineStr">
        <is>
          <t>Bo Peters</t>
        </is>
      </c>
      <c r="E11" s="6" t="n">
        <v>3</v>
      </c>
      <c r="F11" s="5" t="inlineStr">
        <is>
          <t>Nijmegen</t>
        </is>
      </c>
      <c r="G11" s="6" t="inlineStr">
        <is>
          <t>Gastouderopvang</t>
        </is>
      </c>
      <c r="H11" s="6" t="n">
        <v>3</v>
      </c>
      <c r="I11" s="7" t="n">
        <v>8.6</v>
      </c>
      <c r="J11" s="6" t="n">
        <v>7</v>
      </c>
      <c r="K11" s="12">
        <f>H11*J11*4.33</f>
        <v/>
      </c>
      <c r="L11" s="13">
        <f>K11*I11</f>
        <v/>
      </c>
      <c r="M11" s="10" t="n">
        <v>0.5</v>
      </c>
      <c r="N11" s="13">
        <f>L11*M11</f>
        <v/>
      </c>
      <c r="O11" s="13">
        <f>L11-N11</f>
        <v/>
      </c>
      <c r="P11" s="13">
        <f>O11</f>
        <v/>
      </c>
      <c r="Q11" s="10" t="n">
        <v>0</v>
      </c>
      <c r="R11" s="13">
        <f>L11*Q11</f>
        <v/>
      </c>
      <c r="S11" s="13">
        <f>IFERROR(O11/K11,0)</f>
        <v/>
      </c>
      <c r="T11" s="5">
        <f>IF(M11=0,"Geen toeslag toegepast","Toeslag meegenomen")</f>
        <v/>
      </c>
    </row>
    <row r="12">
      <c r="A12" s="3" t="inlineStr">
        <is>
          <t>REC-009</t>
        </is>
      </c>
      <c r="B12" s="4" t="inlineStr">
        <is>
          <t>10-05-2026</t>
        </is>
      </c>
      <c r="C12" s="5" t="inlineStr">
        <is>
          <t>Lieke Smit</t>
        </is>
      </c>
      <c r="D12" s="5" t="inlineStr">
        <is>
          <t>Yara Smit</t>
        </is>
      </c>
      <c r="E12" s="6" t="n">
        <v>2</v>
      </c>
      <c r="F12" s="5" t="inlineStr">
        <is>
          <t>Breda</t>
        </is>
      </c>
      <c r="G12" s="6" t="inlineStr">
        <is>
          <t>Peutergroep</t>
        </is>
      </c>
      <c r="H12" s="6" t="n">
        <v>2</v>
      </c>
      <c r="I12" s="7" t="n">
        <v>9.5</v>
      </c>
      <c r="J12" s="6" t="n">
        <v>6</v>
      </c>
      <c r="K12" s="8">
        <f>H12*J12*4.33</f>
        <v/>
      </c>
      <c r="L12" s="9">
        <f>K12*I12</f>
        <v/>
      </c>
      <c r="M12" s="10" t="n">
        <v>0.45</v>
      </c>
      <c r="N12" s="9">
        <f>L12*M12</f>
        <v/>
      </c>
      <c r="O12" s="9">
        <f>L12-N12</f>
        <v/>
      </c>
      <c r="P12" s="9">
        <f>O12</f>
        <v/>
      </c>
      <c r="Q12" s="10" t="n">
        <v>0</v>
      </c>
      <c r="R12" s="9">
        <f>L12*Q12</f>
        <v/>
      </c>
      <c r="S12" s="9">
        <f>IFERROR(O12/K12,0)</f>
        <v/>
      </c>
      <c r="T12" s="5">
        <f>IF(M12=0,"Geen toeslag toegepast","Toeslag meegenomen")</f>
        <v/>
      </c>
    </row>
    <row r="13">
      <c r="A13" s="11" t="inlineStr">
        <is>
          <t>REC-010</t>
        </is>
      </c>
      <c r="B13" s="4" t="inlineStr">
        <is>
          <t>28-05-2026</t>
        </is>
      </c>
      <c r="C13" s="5" t="inlineStr">
        <is>
          <t>Ruben Mulder</t>
        </is>
      </c>
      <c r="D13" s="5" t="inlineStr">
        <is>
          <t>Timo Mulder</t>
        </is>
      </c>
      <c r="E13" s="6" t="n">
        <v>6</v>
      </c>
      <c r="F13" s="5" t="inlineStr">
        <is>
          <t>Haarlem</t>
        </is>
      </c>
      <c r="G13" s="6" t="inlineStr">
        <is>
          <t>Dagopvang</t>
        </is>
      </c>
      <c r="H13" s="6" t="n">
        <v>4</v>
      </c>
      <c r="I13" s="7" t="n">
        <v>12.75</v>
      </c>
      <c r="J13" s="6" t="n">
        <v>8.5</v>
      </c>
      <c r="K13" s="12">
        <f>H13*J13*4.33</f>
        <v/>
      </c>
      <c r="L13" s="13">
        <f>K13*I13</f>
        <v/>
      </c>
      <c r="M13" s="10" t="n">
        <v>0.78</v>
      </c>
      <c r="N13" s="13">
        <f>L13*M13</f>
        <v/>
      </c>
      <c r="O13" s="13">
        <f>L13-N13</f>
        <v/>
      </c>
      <c r="P13" s="13">
        <f>O13</f>
        <v/>
      </c>
      <c r="Q13" s="10" t="n">
        <v>0.21</v>
      </c>
      <c r="R13" s="13">
        <f>L13*Q13</f>
        <v/>
      </c>
      <c r="S13" s="13">
        <f>IFERROR(O13/K13,0)</f>
        <v/>
      </c>
      <c r="T13" s="5">
        <f>IF(M13=0,"Geen toeslag toegepast","Toeslag meegenomen")</f>
        <v/>
      </c>
    </row>
    <row r="14">
      <c r="A14" s="14" t="n"/>
      <c r="B14" s="14" t="n"/>
      <c r="C14" s="15" t="inlineStr">
        <is>
          <t>TOTAAL</t>
        </is>
      </c>
      <c r="D14" s="14" t="n"/>
      <c r="E14" s="14" t="n"/>
      <c r="F14" s="14" t="n"/>
      <c r="G14" s="14" t="n"/>
      <c r="H14" s="14" t="n"/>
      <c r="I14" s="14" t="n"/>
      <c r="J14" s="14" t="n"/>
      <c r="K14" s="16">
        <f>SUM(K4:K13)</f>
        <v/>
      </c>
      <c r="L14" s="17">
        <f>SUM(L4:L13)</f>
        <v/>
      </c>
      <c r="M14" s="14" t="n"/>
      <c r="N14" s="17">
        <f>SUM(N4:N13)</f>
        <v/>
      </c>
      <c r="O14" s="17">
        <f>SUM(O4:O13)</f>
        <v/>
      </c>
      <c r="P14" s="17">
        <f>SUM(P4:P13)</f>
        <v/>
      </c>
      <c r="Q14" s="14" t="n"/>
      <c r="R14" s="17">
        <f>SUM(R4:R13)</f>
        <v/>
      </c>
      <c r="S14" s="14" t="n"/>
      <c r="T14" s="14" t="n"/>
    </row>
  </sheetData>
  <mergeCells count="1">
    <mergeCell ref="A1:T1"/>
  </mergeCells>
  <conditionalFormatting sqref="O4:O13">
    <cfRule type="expression" priority="1" dxfId="0" stopIfTrue="1">
      <formula>O4&gt;500</formula>
    </cfRule>
    <cfRule type="expression" priority="2" dxfId="1" stopIfTrue="1">
      <formula>O4&lt;=500</formula>
    </cfRule>
  </conditionalFormatting>
  <dataValidations count="2">
    <dataValidation sqref="G4:G13" showErrorMessage="1" showInputMessage="1" allowBlank="1" type="list">
      <formula1>"Dagopvang,BSO,Gastouderopvang,Peutergroep"</formula1>
    </dataValidation>
    <dataValidation sqref="Q4:Q13" showErrorMessage="1" showInputMessage="1" allowBlank="1" type="list">
      <formula1>"0%,9%,21%"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20" customWidth="1" min="4" max="4"/>
    <col width="16" customWidth="1" min="5" max="5"/>
  </cols>
  <sheetData>
    <row r="1" ht="26" customHeight="1">
      <c r="A1" s="18" t="inlineStr">
        <is>
          <t>Overzicht Kosten Kinderopvang 2026</t>
        </is>
      </c>
    </row>
    <row r="2"/>
    <row r="3">
      <c r="A3" s="19" t="inlineStr">
        <is>
          <t>Kerncijfers</t>
        </is>
      </c>
      <c r="D3" s="19" t="inlineStr">
        <is>
          <t>Aantal kinderen per opvangvorm</t>
        </is>
      </c>
    </row>
    <row r="4">
      <c r="A4" s="20" t="inlineStr">
        <is>
          <t>Totaal bruto maandkosten</t>
        </is>
      </c>
      <c r="B4" s="21">
        <f>SUM(Invoer!L4:L13)</f>
        <v/>
      </c>
      <c r="D4" s="22" t="inlineStr">
        <is>
          <t>Dagopvang</t>
        </is>
      </c>
      <c r="E4" s="23">
        <f>COUNTIF(Invoer!G4:G13,D4)</f>
        <v/>
      </c>
    </row>
    <row r="5">
      <c r="A5" s="24" t="inlineStr">
        <is>
          <t>Totaal verwachte kinderopvangtoeslag</t>
        </is>
      </c>
      <c r="B5" s="25">
        <f>SUM(Invoer!N4:N13)</f>
        <v/>
      </c>
      <c r="D5" s="26" t="inlineStr">
        <is>
          <t>BSO</t>
        </is>
      </c>
      <c r="E5" s="27">
        <f>COUNTIF(Invoer!G4:G13,D5)</f>
        <v/>
      </c>
    </row>
    <row r="6">
      <c r="A6" s="20" t="inlineStr">
        <is>
          <t>Totaal netto maandkosten</t>
        </is>
      </c>
      <c r="B6" s="21">
        <f>SUM(Invoer!O4:O13)</f>
        <v/>
      </c>
      <c r="D6" s="22" t="inlineStr">
        <is>
          <t>Gastouderopvang</t>
        </is>
      </c>
      <c r="E6" s="23">
        <f>COUNTIF(Invoer!G4:G13,D6)</f>
        <v/>
      </c>
    </row>
    <row r="7">
      <c r="A7" s="24" t="inlineStr">
        <is>
          <t>Gemiddelde netto maandkosten per kind</t>
        </is>
      </c>
      <c r="B7" s="25">
        <f>AVERAGE(Invoer!O4:O13)</f>
        <v/>
      </c>
      <c r="D7" s="26" t="inlineStr">
        <is>
          <t>Peutergroep</t>
        </is>
      </c>
      <c r="E7" s="27">
        <f>COUNTIF(Invoer!G4:G13,D7)</f>
        <v/>
      </c>
    </row>
    <row r="8">
      <c r="A8" s="20" t="inlineStr">
        <is>
          <t>Hoogste nettokosten per kind</t>
        </is>
      </c>
      <c r="B8" s="21">
        <f>MAX(Invoer!O4:O13)</f>
        <v/>
      </c>
    </row>
    <row r="9">
      <c r="A9" s="24" t="inlineStr">
        <is>
          <t>Laagste nettokosten per kind</t>
        </is>
      </c>
      <c r="B9" s="25">
        <f>MIN(Invoer!O4:O13)</f>
        <v/>
      </c>
      <c r="D9" s="19" t="inlineStr">
        <is>
          <t>Gemiddelde netto maandkosten per opvangvorm</t>
        </is>
      </c>
    </row>
    <row r="10">
      <c r="A10" s="20" t="inlineStr">
        <is>
          <t>Aantal records met toeslag</t>
        </is>
      </c>
      <c r="B10" s="23">
        <f>COUNTIF(Invoer!M4:M13,"&gt;0")</f>
        <v/>
      </c>
      <c r="D10" s="22" t="inlineStr">
        <is>
          <t>Dagopvang</t>
        </is>
      </c>
      <c r="E10" s="21">
        <f>IFERROR(AVERAGEIF(Invoer!G4:G13,D10,Invoer!O4:O13),0)</f>
        <v/>
      </c>
    </row>
    <row r="11">
      <c r="A11" s="24" t="inlineStr">
        <is>
          <t>Percentage toeslagimpact</t>
        </is>
      </c>
      <c r="B11" s="28">
        <f>IFERROR(B6/B4,0)</f>
        <v/>
      </c>
      <c r="D11" s="26" t="inlineStr">
        <is>
          <t>BSO</t>
        </is>
      </c>
      <c r="E11" s="25">
        <f>IFERROR(AVERAGEIF(Invoer!G4:G13,D11,Invoer!O4:O13),0)</f>
        <v/>
      </c>
    </row>
    <row r="12">
      <c r="D12" s="22" t="inlineStr">
        <is>
          <t>Gastouderopvang</t>
        </is>
      </c>
      <c r="E12" s="21">
        <f>IFERROR(AVERAGEIF(Invoer!G4:G13,D12,Invoer!O4:O13),0)</f>
        <v/>
      </c>
    </row>
    <row r="13">
      <c r="A13" s="19" t="inlineStr">
        <is>
          <t>Signaal</t>
        </is>
      </c>
      <c r="D13" s="26" t="inlineStr">
        <is>
          <t>Peutergroep</t>
        </is>
      </c>
      <c r="E13" s="25">
        <f>IFERROR(AVERAGEIF(Invoer!G4:G13,D13,Invoer!O4:O13),0)</f>
        <v/>
      </c>
    </row>
    <row r="14">
      <c r="A14" s="15" t="inlineStr">
        <is>
          <t>Beoordeling totale netto lasten</t>
        </is>
      </c>
      <c r="B14" s="29">
        <f>IF(B6&gt;2000,"Hoge totale lasten","Binnen verwachting")</f>
        <v/>
      </c>
    </row>
    <row r="15"/>
    <row r="16"/>
    <row r="17">
      <c r="A17" s="19" t="inlineStr">
        <is>
          <t>Kosten per kind</t>
        </is>
      </c>
    </row>
    <row r="18">
      <c r="A18" s="2" t="inlineStr">
        <is>
          <t>Kind</t>
        </is>
      </c>
      <c r="B18" s="2" t="inlineStr">
        <is>
          <t>Bruto maandkosten</t>
        </is>
      </c>
      <c r="C18" s="2" t="inlineStr">
        <is>
          <t>Netto maandkosten</t>
        </is>
      </c>
    </row>
    <row r="19">
      <c r="A19" s="30">
        <f>Invoer!D4</f>
        <v/>
      </c>
      <c r="B19" s="21">
        <f>Invoer!L4</f>
        <v/>
      </c>
      <c r="C19" s="21">
        <f>Invoer!O4</f>
        <v/>
      </c>
    </row>
    <row r="20">
      <c r="A20" s="31">
        <f>Invoer!D5</f>
        <v/>
      </c>
      <c r="B20" s="25">
        <f>Invoer!L5</f>
        <v/>
      </c>
      <c r="C20" s="25">
        <f>Invoer!O5</f>
        <v/>
      </c>
    </row>
    <row r="21">
      <c r="A21" s="30">
        <f>Invoer!D6</f>
        <v/>
      </c>
      <c r="B21" s="21">
        <f>Invoer!L6</f>
        <v/>
      </c>
      <c r="C21" s="21">
        <f>Invoer!O6</f>
        <v/>
      </c>
    </row>
    <row r="22">
      <c r="A22" s="31">
        <f>Invoer!D7</f>
        <v/>
      </c>
      <c r="B22" s="25">
        <f>Invoer!L7</f>
        <v/>
      </c>
      <c r="C22" s="25">
        <f>Invoer!O7</f>
        <v/>
      </c>
    </row>
    <row r="23">
      <c r="A23" s="30">
        <f>Invoer!D8</f>
        <v/>
      </c>
      <c r="B23" s="21">
        <f>Invoer!L8</f>
        <v/>
      </c>
      <c r="C23" s="21">
        <f>Invoer!O8</f>
        <v/>
      </c>
    </row>
    <row r="24">
      <c r="A24" s="31">
        <f>Invoer!D9</f>
        <v/>
      </c>
      <c r="B24" s="25">
        <f>Invoer!L9</f>
        <v/>
      </c>
      <c r="C24" s="25">
        <f>Invoer!O9</f>
        <v/>
      </c>
    </row>
    <row r="25">
      <c r="A25" s="30">
        <f>Invoer!D10</f>
        <v/>
      </c>
      <c r="B25" s="21">
        <f>Invoer!L10</f>
        <v/>
      </c>
      <c r="C25" s="21">
        <f>Invoer!O10</f>
        <v/>
      </c>
    </row>
    <row r="26">
      <c r="A26" s="31">
        <f>Invoer!D11</f>
        <v/>
      </c>
      <c r="B26" s="25">
        <f>Invoer!L11</f>
        <v/>
      </c>
      <c r="C26" s="25">
        <f>Invoer!O11</f>
        <v/>
      </c>
    </row>
    <row r="27">
      <c r="A27" s="30">
        <f>Invoer!D12</f>
        <v/>
      </c>
      <c r="B27" s="21">
        <f>Invoer!L12</f>
        <v/>
      </c>
      <c r="C27" s="21">
        <f>Invoer!O12</f>
        <v/>
      </c>
    </row>
    <row r="28">
      <c r="A28" s="31">
        <f>Invoer!D13</f>
        <v/>
      </c>
      <c r="B28" s="25">
        <f>Invoer!L13</f>
        <v/>
      </c>
      <c r="C28" s="25">
        <f>Invoer!O13</f>
        <v/>
      </c>
    </row>
  </sheetData>
  <mergeCells count="6">
    <mergeCell ref="A1:F1"/>
    <mergeCell ref="A3:B3"/>
    <mergeCell ref="A13:B13"/>
    <mergeCell ref="D3:E3"/>
    <mergeCell ref="D9:E9"/>
    <mergeCell ref="A17:C1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</cols>
  <sheetData>
    <row r="1" ht="26" customHeight="1">
      <c r="A1" s="18" t="inlineStr">
        <is>
          <t>Instructies - Kosten Kinderopvang Sjabloon</t>
        </is>
      </c>
    </row>
    <row r="2"/>
    <row r="3" ht="16" customHeight="1">
      <c r="A3" s="19" t="inlineStr">
        <is>
          <t>Doel van het sjabloon</t>
        </is>
      </c>
    </row>
    <row r="4" ht="16" customHeight="1">
      <c r="A4" s="32" t="inlineStr">
        <is>
          <t>Dit sjabloon helpt ouders/verzorgers om de bruto en netto maandkosten van kinderopvang te berekenen,</t>
        </is>
      </c>
    </row>
    <row r="5" ht="16" customHeight="1">
      <c r="A5" s="32" t="inlineStr">
        <is>
          <t>inclusief een inschatting van de kinderopvangtoeslag. Het geeft inzicht per kind en per opvangvorm</t>
        </is>
      </c>
    </row>
    <row r="6" ht="16" customHeight="1">
      <c r="A6" s="32" t="inlineStr">
        <is>
          <t>(Dagopvang, BSO, Gastouderopvang, Peutergroep).</t>
        </is>
      </c>
    </row>
    <row r="7" ht="16" customHeight="1"/>
    <row r="8" ht="16" customHeight="1">
      <c r="A8" s="19" t="inlineStr">
        <is>
          <t>Welke velden handmatig invullen</t>
        </is>
      </c>
    </row>
    <row r="9" ht="16" customHeight="1">
      <c r="A9" s="32" t="inlineStr">
        <is>
          <t>Vul op het tabblad 'Invoer' de lichtgele cellen in: datum start opvang, naam ouder/verzorger, kind,</t>
        </is>
      </c>
    </row>
    <row r="10" ht="16" customHeight="1">
      <c r="A10" s="32" t="inlineStr">
        <is>
          <t>leeftijd, woonplaats, opvangvorm (dropdown), aantal dagen per week, uurtarief, uren per dag,</t>
        </is>
      </c>
    </row>
    <row r="11" ht="16" customHeight="1">
      <c r="A11" s="32" t="inlineStr">
        <is>
          <t>toeslagpercentage en btw-tarief (dropdown). De overige kolommen berekenen automatisch.</t>
        </is>
      </c>
    </row>
    <row r="12" ht="16" customHeight="1"/>
    <row r="13" ht="16" customHeight="1">
      <c r="A13" s="19" t="inlineStr">
        <is>
          <t>Uitleg kinderopvangtoeslag</t>
        </is>
      </c>
    </row>
    <row r="14" ht="16" customHeight="1">
      <c r="A14" s="32" t="inlineStr">
        <is>
          <t>De kinderopvangtoeslag wordt hier vereenvoudigd weergegeven als een percentage van de bruto</t>
        </is>
      </c>
    </row>
    <row r="15" ht="16" customHeight="1">
      <c r="A15" s="32" t="inlineStr">
        <is>
          <t>maandkosten. In werkelijkheid hangt het percentage af van het gezamenlijk toetsingsinkomen,</t>
        </is>
      </c>
    </row>
    <row r="16" ht="16" customHeight="1">
      <c r="A16" s="32" t="inlineStr">
        <is>
          <t>het aantal kinderen en het maximum uurtarief dat de overheid hanteert. Vul een realistisch</t>
        </is>
      </c>
    </row>
    <row r="17" ht="16" customHeight="1">
      <c r="A17" s="32" t="inlineStr">
        <is>
          <t>percentage in (bijvoorbeeld 40% tot 95%) op basis van de proefberekening van de Belastingdienst.</t>
        </is>
      </c>
    </row>
    <row r="18" ht="16" customHeight="1"/>
    <row r="19" ht="16" customHeight="1">
      <c r="A19" s="19" t="inlineStr">
        <is>
          <t>Belangrijke opmerking</t>
        </is>
      </c>
    </row>
    <row r="20" ht="16" customHeight="1">
      <c r="A20" s="32" t="inlineStr">
        <is>
          <t>Alle bedragen in dit sjabloon zijn indicatief. De werkelijke kinderopvangtoeslag is afhankelijk van</t>
        </is>
      </c>
    </row>
    <row r="21" ht="16" customHeight="1">
      <c r="A21" s="32" t="inlineStr">
        <is>
          <t>inkomen, gewerkte uren, het aantal opvanguren en de actuele overheidsregels van de Belastingdienst.</t>
        </is>
      </c>
    </row>
    <row r="22" ht="16" customHeight="1">
      <c r="A22" s="32" t="inlineStr">
        <is>
          <t>Raadpleeg altijd de officiele proefberekening op www.belastingdienst.nl voor een exacte berekening.</t>
        </is>
      </c>
    </row>
    <row r="23" ht="16" customHeight="1"/>
    <row r="24" ht="16" customHeight="1">
      <c r="A24" s="19" t="inlineStr">
        <is>
          <t>Tips voor datum- en valutaopmaak</t>
        </is>
      </c>
    </row>
    <row r="25" ht="16" customHeight="1">
      <c r="A25" s="32" t="inlineStr">
        <is>
          <t>Gebruik voor datums altijd de Nederlandse notatie DD-MM-JJJJ (bijvoorbeeld 12-01-2026).</t>
        </is>
      </c>
    </row>
    <row r="26" ht="16" customHeight="1">
      <c r="A26" s="32" t="inlineStr">
        <is>
          <t>Bedragen worden automatisch weergegeven in het formaat € 1.234,56. Vul uurtarieven en</t>
        </is>
      </c>
    </row>
    <row r="27" ht="16" customHeight="1">
      <c r="A27" s="32" t="inlineStr">
        <is>
          <t>toeslagpercentages als getal in (bijvoorbeeld 9,25 voor € 9,25 en 60% als 0,60).</t>
        </is>
      </c>
    </row>
    <row r="28" ht="16" customHeight="1"/>
  </sheetData>
  <mergeCells count="22">
    <mergeCell ref="A1:D1"/>
    <mergeCell ref="A3:D3"/>
    <mergeCell ref="A4:D4"/>
    <mergeCell ref="A5:D5"/>
    <mergeCell ref="A6:D6"/>
    <mergeCell ref="A8:D8"/>
    <mergeCell ref="A9:D9"/>
    <mergeCell ref="A10:D10"/>
    <mergeCell ref="A11:D11"/>
    <mergeCell ref="A13:D13"/>
    <mergeCell ref="A14:D14"/>
    <mergeCell ref="A15:D15"/>
    <mergeCell ref="A16:D16"/>
    <mergeCell ref="A17:D17"/>
    <mergeCell ref="A19:D19"/>
    <mergeCell ref="A20:D20"/>
    <mergeCell ref="A21:D21"/>
    <mergeCell ref="A22:D22"/>
    <mergeCell ref="A24:D24"/>
    <mergeCell ref="A25:D25"/>
    <mergeCell ref="A26:D26"/>
    <mergeCell ref="A27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2026-07-02T21:30:21Z</dcterms:created>
  <dcterms:modified xmlns:dcterms="http://purl.org/dc/terms/" xmlns:xsi="http://www.w3.org/2001/XMLSchema-instance" xsi:type="dcterms:W3CDTF">2026-07-02T21:30:21Z</dcterms:modified>
</cp:coreProperties>
</file>