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stenoverzicht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165" fontId="3" fillId="0" borderId="1" pivotButton="0" quotePrefix="0" xfId="0"/>
    <xf numFmtId="0" fontId="1" fillId="0" borderId="0" pivotButton="0" quotePrefix="0" xfId="0"/>
    <xf numFmtId="0" fontId="3" fillId="6" borderId="1" pivotButton="0" quotePrefix="0" xfId="0"/>
    <xf numFmtId="165" fontId="0" fillId="6" borderId="1" pivotButton="0" quotePrefix="0" xfId="0"/>
    <xf numFmtId="1" fontId="0" fillId="6" borderId="1" pivotButton="0" quotePrefix="0" xfId="0"/>
    <xf numFmtId="0" fontId="0" fillId="6" borderId="1" pivotButton="0" quotePrefix="0" xfId="0"/>
    <xf numFmtId="0" fontId="2" fillId="7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4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DE8E8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kosten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'Samenvatting'!$A$13:$A$19</f>
            </numRef>
          </cat>
          <val>
            <numRef>
              <f>'Samenvatting'!$B$13:$B$19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 per maand (2026)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'Samenvatting'!B23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'Samenvatting'!$A$24:$A$26</f>
            </numRef>
          </cat>
          <val>
            <numRef>
              <f>'Samenvatting'!$B$24:$B$26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32" customWidth="1" min="2" max="2"/>
    <col width="15" customWidth="1" min="3" max="3"/>
    <col width="24" customWidth="1" min="4" max="4"/>
    <col width="14" customWidth="1" min="5" max="5"/>
    <col width="20" customWidth="1" min="6" max="6"/>
    <col width="16" customWidth="1" min="7" max="7"/>
    <col width="12" customWidth="1" min="8" max="8"/>
    <col width="14" customWidth="1" min="9" max="9"/>
    <col width="16" customWidth="1" min="10" max="10"/>
    <col width="12" customWidth="1" min="11" max="11"/>
    <col width="14" customWidth="1" min="12" max="12"/>
    <col width="14" customWidth="1" min="13" max="13"/>
    <col width="26" customWidth="1" min="14" max="14"/>
  </cols>
  <sheetData>
    <row r="1" ht="26" customHeight="1">
      <c r="A1" s="1" t="inlineStr">
        <is>
          <t>Kostenoverzicht 2026 - Zakelijke Uitgaven</t>
        </is>
      </c>
    </row>
    <row r="2" ht="32" customHeight="1">
      <c r="A2" s="2" t="inlineStr">
        <is>
          <t>Datum</t>
        </is>
      </c>
      <c r="B2" s="2" t="inlineStr">
        <is>
          <t>Kostenpost</t>
        </is>
      </c>
      <c r="C2" s="2" t="inlineStr">
        <is>
          <t>Categorie</t>
        </is>
      </c>
      <c r="D2" s="2" t="inlineStr">
        <is>
          <t>Leverancier</t>
        </is>
      </c>
      <c r="E2" s="2" t="inlineStr">
        <is>
          <t>Plaats</t>
        </is>
      </c>
      <c r="F2" s="2" t="inlineStr">
        <is>
          <t>Betalingswijze</t>
        </is>
      </c>
      <c r="G2" s="2" t="inlineStr">
        <is>
          <t>Bedrag excl. btw</t>
        </is>
      </c>
      <c r="H2" s="2" t="inlineStr">
        <is>
          <t>Btw-tarief</t>
        </is>
      </c>
      <c r="I2" s="2" t="inlineStr">
        <is>
          <t>Btw-bedrag</t>
        </is>
      </c>
      <c r="J2" s="2" t="inlineStr">
        <is>
          <t>Bedrag incl. btw</t>
        </is>
      </c>
      <c r="K2" s="2" t="inlineStr">
        <is>
          <t>Betaald?</t>
        </is>
      </c>
      <c r="L2" s="2" t="inlineStr">
        <is>
          <t>Betaaldatum</t>
        </is>
      </c>
      <c r="M2" s="2" t="inlineStr">
        <is>
          <t>Verrekenbaar?</t>
        </is>
      </c>
      <c r="N2" s="2" t="inlineStr">
        <is>
          <t>Opmerking</t>
        </is>
      </c>
    </row>
    <row r="3">
      <c r="A3" s="3" t="inlineStr">
        <is>
          <t>05-01-2026</t>
        </is>
      </c>
      <c r="B3" s="4" t="inlineStr">
        <is>
          <t>Kantoorhuur januari</t>
        </is>
      </c>
      <c r="C3" s="4" t="inlineStr">
        <is>
          <t>Kantoor</t>
        </is>
      </c>
      <c r="D3" s="4" t="inlineStr">
        <is>
          <t>Randstad Vastgoed BV</t>
        </is>
      </c>
      <c r="E3" s="4" t="inlineStr">
        <is>
          <t>Amsterdam</t>
        </is>
      </c>
      <c r="F3" s="4" t="inlineStr">
        <is>
          <t>Bank</t>
        </is>
      </c>
      <c r="G3" s="5" t="n">
        <v>1250</v>
      </c>
      <c r="H3" s="6" t="n">
        <v>0.21</v>
      </c>
      <c r="I3" s="7">
        <f>IFERROR(G3*H3,0)</f>
        <v/>
      </c>
      <c r="J3" s="7">
        <f>IFERROR(G3+I3,0)</f>
        <v/>
      </c>
      <c r="K3" s="4">
        <f>IF(L3&lt;&gt;"","Voltooid","Openstaand")</f>
        <v/>
      </c>
      <c r="L3" s="3" t="inlineStr">
        <is>
          <t>07-01-2026</t>
        </is>
      </c>
      <c r="M3" s="4">
        <f>IF(OR(C3="Kantoor",C3="ICT",C3="Reizen"),"Ja","Nee")</f>
        <v/>
      </c>
      <c r="N3" s="4" t="inlineStr">
        <is>
          <t>Ingediend door Sanne</t>
        </is>
      </c>
    </row>
    <row r="4">
      <c r="A4" s="8" t="inlineStr">
        <is>
          <t>10-01-2026</t>
        </is>
      </c>
      <c r="B4" s="9" t="inlineStr">
        <is>
          <t>Software-abonnement CRM</t>
        </is>
      </c>
      <c r="C4" s="9" t="inlineStr">
        <is>
          <t>ICT</t>
        </is>
      </c>
      <c r="D4" s="9" t="inlineStr">
        <is>
          <t>Microsoft Nederland</t>
        </is>
      </c>
      <c r="E4" s="9" t="inlineStr">
        <is>
          <t>Rotterdam</t>
        </is>
      </c>
      <c r="F4" s="9" t="inlineStr">
        <is>
          <t>Automatische incasso</t>
        </is>
      </c>
      <c r="G4" s="5" t="n">
        <v>129</v>
      </c>
      <c r="H4" s="6" t="n">
        <v>0.21</v>
      </c>
      <c r="I4" s="10">
        <f>IFERROR(G4*H4,0)</f>
        <v/>
      </c>
      <c r="J4" s="10">
        <f>IFERROR(G4+I4,0)</f>
        <v/>
      </c>
      <c r="K4" s="9">
        <f>IF(L4&lt;&gt;"","Voltooid","Openstaand")</f>
        <v/>
      </c>
      <c r="L4" s="8" t="inlineStr">
        <is>
          <t>10-01-2026</t>
        </is>
      </c>
      <c r="M4" s="9">
        <f>IF(OR(C4="Kantoor",C4="ICT",C4="Reizen"),"Ja","Nee")</f>
        <v/>
      </c>
      <c r="N4" s="9" t="inlineStr">
        <is>
          <t>Ingediend door Daan</t>
        </is>
      </c>
    </row>
    <row r="5">
      <c r="A5" s="3" t="inlineStr">
        <is>
          <t>15-01-2026</t>
        </is>
      </c>
      <c r="B5" s="4" t="inlineStr">
        <is>
          <t>Brandstof leaseauto</t>
        </is>
      </c>
      <c r="C5" s="4" t="inlineStr">
        <is>
          <t>Reizen</t>
        </is>
      </c>
      <c r="D5" s="4" t="inlineStr">
        <is>
          <t>Shell Nederland</t>
        </is>
      </c>
      <c r="E5" s="4" t="inlineStr">
        <is>
          <t>Utrecht</t>
        </is>
      </c>
      <c r="F5" s="4" t="inlineStr">
        <is>
          <t>Creditcard</t>
        </is>
      </c>
      <c r="G5" s="5" t="n">
        <v>87.5</v>
      </c>
      <c r="H5" s="6" t="n">
        <v>0.21</v>
      </c>
      <c r="I5" s="7">
        <f>IFERROR(G5*H5,0)</f>
        <v/>
      </c>
      <c r="J5" s="7">
        <f>IFERROR(G5+I5,0)</f>
        <v/>
      </c>
      <c r="K5" s="4">
        <f>IF(L5&lt;&gt;"","Voltooid","Openstaand")</f>
        <v/>
      </c>
      <c r="L5" s="3" t="n"/>
      <c r="M5" s="4">
        <f>IF(OR(C5="Kantoor",C5="ICT",C5="Reizen"),"Ja","Nee")</f>
        <v/>
      </c>
      <c r="N5" s="4" t="inlineStr">
        <is>
          <t>Ingediend door Emma</t>
        </is>
      </c>
    </row>
    <row r="6">
      <c r="A6" s="8" t="inlineStr">
        <is>
          <t>22-01-2026</t>
        </is>
      </c>
      <c r="B6" s="9" t="inlineStr">
        <is>
          <t>Kantoorartikelen</t>
        </is>
      </c>
      <c r="C6" s="9" t="inlineStr">
        <is>
          <t>Kantoor</t>
        </is>
      </c>
      <c r="D6" s="9" t="inlineStr">
        <is>
          <t>Bruna Kantoorwinkel</t>
        </is>
      </c>
      <c r="E6" s="9" t="inlineStr">
        <is>
          <t>Eindhoven</t>
        </is>
      </c>
      <c r="F6" s="9" t="inlineStr">
        <is>
          <t>Contant</t>
        </is>
      </c>
      <c r="G6" s="5" t="n">
        <v>45</v>
      </c>
      <c r="H6" s="6" t="n">
        <v>0.21</v>
      </c>
      <c r="I6" s="10">
        <f>IFERROR(G6*H6,0)</f>
        <v/>
      </c>
      <c r="J6" s="10">
        <f>IFERROR(G6+I6,0)</f>
        <v/>
      </c>
      <c r="K6" s="9">
        <f>IF(L6&lt;&gt;"","Voltooid","Openstaand")</f>
        <v/>
      </c>
      <c r="L6" s="8" t="inlineStr">
        <is>
          <t>22-01-2026</t>
        </is>
      </c>
      <c r="M6" s="9">
        <f>IF(OR(C6="Kantoor",C6="ICT",C6="Reizen"),"Ja","Nee")</f>
        <v/>
      </c>
      <c r="N6" s="9" t="inlineStr">
        <is>
          <t>Ingediend door Lars</t>
        </is>
      </c>
    </row>
    <row r="7">
      <c r="A7" s="3" t="inlineStr">
        <is>
          <t>01-02-2026</t>
        </is>
      </c>
      <c r="B7" s="4" t="inlineStr">
        <is>
          <t>Telecomabonnement</t>
        </is>
      </c>
      <c r="C7" s="4" t="inlineStr">
        <is>
          <t>ICT</t>
        </is>
      </c>
      <c r="D7" s="4" t="inlineStr">
        <is>
          <t>KPN Zakelijk</t>
        </is>
      </c>
      <c r="E7" s="4" t="inlineStr">
        <is>
          <t>Groningen</t>
        </is>
      </c>
      <c r="F7" s="4" t="inlineStr">
        <is>
          <t>Automatische incasso</t>
        </is>
      </c>
      <c r="G7" s="5" t="n">
        <v>62</v>
      </c>
      <c r="H7" s="6" t="n">
        <v>0.21</v>
      </c>
      <c r="I7" s="7">
        <f>IFERROR(G7*H7,0)</f>
        <v/>
      </c>
      <c r="J7" s="7">
        <f>IFERROR(G7+I7,0)</f>
        <v/>
      </c>
      <c r="K7" s="4">
        <f>IF(L7&lt;&gt;"","Voltooid","Openstaand")</f>
        <v/>
      </c>
      <c r="L7" s="3" t="inlineStr">
        <is>
          <t>03-02-2026</t>
        </is>
      </c>
      <c r="M7" s="4">
        <f>IF(OR(C7="Kantoor",C7="ICT",C7="Reizen"),"Ja","Nee")</f>
        <v/>
      </c>
      <c r="N7" s="4" t="inlineStr">
        <is>
          <t>Ingediend door Sophie</t>
        </is>
      </c>
    </row>
    <row r="8">
      <c r="A8" s="8" t="inlineStr">
        <is>
          <t>08-02-2026</t>
        </is>
      </c>
      <c r="B8" s="9" t="inlineStr">
        <is>
          <t>Marketingcampagne social media</t>
        </is>
      </c>
      <c r="C8" s="9" t="inlineStr">
        <is>
          <t>Marketing</t>
        </is>
      </c>
      <c r="D8" s="9" t="inlineStr">
        <is>
          <t>Bram Marketing Bureau</t>
        </is>
      </c>
      <c r="E8" s="9" t="inlineStr">
        <is>
          <t>Den Haag</t>
        </is>
      </c>
      <c r="F8" s="9" t="inlineStr">
        <is>
          <t>Bank</t>
        </is>
      </c>
      <c r="G8" s="5" t="n">
        <v>215</v>
      </c>
      <c r="H8" s="6" t="n">
        <v>0.21</v>
      </c>
      <c r="I8" s="10">
        <f>IFERROR(G8*H8,0)</f>
        <v/>
      </c>
      <c r="J8" s="10">
        <f>IFERROR(G8+I8,0)</f>
        <v/>
      </c>
      <c r="K8" s="9">
        <f>IF(L8&lt;&gt;"","Voltooid","Openstaand")</f>
        <v/>
      </c>
      <c r="L8" s="8" t="n"/>
      <c r="M8" s="9">
        <f>IF(OR(C8="Kantoor",C8="ICT",C8="Reizen"),"Ja","Nee")</f>
        <v/>
      </c>
      <c r="N8" s="9" t="inlineStr">
        <is>
          <t>Ingediend door Bram</t>
        </is>
      </c>
    </row>
    <row r="9">
      <c r="A9" s="3" t="inlineStr">
        <is>
          <t>14-02-2026</t>
        </is>
      </c>
      <c r="B9" s="4" t="inlineStr">
        <is>
          <t>Bedrijfsaansprakelijkheidsverzekering</t>
        </is>
      </c>
      <c r="C9" s="4" t="inlineStr">
        <is>
          <t>Verzekeringen</t>
        </is>
      </c>
      <c r="D9" s="4" t="inlineStr">
        <is>
          <t>Achmea Zakelijk</t>
        </is>
      </c>
      <c r="E9" s="4" t="inlineStr">
        <is>
          <t>Tilburg</t>
        </is>
      </c>
      <c r="F9" s="4" t="inlineStr">
        <is>
          <t>Bank</t>
        </is>
      </c>
      <c r="G9" s="5" t="n">
        <v>310</v>
      </c>
      <c r="H9" s="6" t="n">
        <v>0</v>
      </c>
      <c r="I9" s="7">
        <f>IFERROR(G9*H9,0)</f>
        <v/>
      </c>
      <c r="J9" s="7">
        <f>IFERROR(G9+I9,0)</f>
        <v/>
      </c>
      <c r="K9" s="4">
        <f>IF(L9&lt;&gt;"","Voltooid","Openstaand")</f>
        <v/>
      </c>
      <c r="L9" s="3" t="inlineStr">
        <is>
          <t>14-02-2026</t>
        </is>
      </c>
      <c r="M9" s="4">
        <f>IF(OR(C9="Kantoor",C9="ICT",C9="Reizen"),"Ja","Nee")</f>
        <v/>
      </c>
      <c r="N9" s="4" t="inlineStr">
        <is>
          <t>Ingediend door Julia</t>
        </is>
      </c>
    </row>
    <row r="10">
      <c r="A10" s="8" t="inlineStr">
        <is>
          <t>20-02-2026</t>
        </is>
      </c>
      <c r="B10" s="9" t="inlineStr">
        <is>
          <t>Opleiding boekhouden</t>
        </is>
      </c>
      <c r="C10" s="9" t="inlineStr">
        <is>
          <t>Opleidingen</t>
        </is>
      </c>
      <c r="D10" s="9" t="inlineStr">
        <is>
          <t>NCOI Opleidingen</t>
        </is>
      </c>
      <c r="E10" s="9" t="inlineStr">
        <is>
          <t>Nijmegen</t>
        </is>
      </c>
      <c r="F10" s="9" t="inlineStr">
        <is>
          <t>iDEAL</t>
        </is>
      </c>
      <c r="G10" s="5" t="n">
        <v>95</v>
      </c>
      <c r="H10" s="6" t="n">
        <v>0.21</v>
      </c>
      <c r="I10" s="10">
        <f>IFERROR(G10*H10,0)</f>
        <v/>
      </c>
      <c r="J10" s="10">
        <f>IFERROR(G10+I10,0)</f>
        <v/>
      </c>
      <c r="K10" s="9">
        <f>IF(L10&lt;&gt;"","Voltooid","Openstaand")</f>
        <v/>
      </c>
      <c r="L10" s="8" t="n"/>
      <c r="M10" s="9">
        <f>IF(OR(C10="Kantoor",C10="ICT",C10="Reizen"),"Ja","Nee")</f>
        <v/>
      </c>
      <c r="N10" s="9" t="inlineStr">
        <is>
          <t>Ingediend door Thijs</t>
        </is>
      </c>
    </row>
    <row r="11">
      <c r="A11" s="3" t="inlineStr">
        <is>
          <t>27-02-2026</t>
        </is>
      </c>
      <c r="B11" s="4" t="inlineStr">
        <is>
          <t>Reiskostenvergoeding</t>
        </is>
      </c>
      <c r="C11" s="4" t="inlineStr">
        <is>
          <t>Reizen</t>
        </is>
      </c>
      <c r="D11" s="4" t="inlineStr">
        <is>
          <t>NS Zakelijk</t>
        </is>
      </c>
      <c r="E11" s="4" t="inlineStr">
        <is>
          <t>Breda</t>
        </is>
      </c>
      <c r="F11" s="4" t="inlineStr">
        <is>
          <t>Bank</t>
        </is>
      </c>
      <c r="G11" s="5" t="n">
        <v>180</v>
      </c>
      <c r="H11" s="6" t="n">
        <v>0</v>
      </c>
      <c r="I11" s="7">
        <f>IFERROR(G11*H11,0)</f>
        <v/>
      </c>
      <c r="J11" s="7">
        <f>IFERROR(G11+I11,0)</f>
        <v/>
      </c>
      <c r="K11" s="4">
        <f>IF(L11&lt;&gt;"","Voltooid","Openstaand")</f>
        <v/>
      </c>
      <c r="L11" s="3" t="inlineStr">
        <is>
          <t>28-02-2026</t>
        </is>
      </c>
      <c r="M11" s="4">
        <f>IF(OR(C11="Kantoor",C11="ICT",C11="Reizen"),"Ja","Nee")</f>
        <v/>
      </c>
      <c r="N11" s="4" t="inlineStr">
        <is>
          <t>Ingediend door Lieke</t>
        </is>
      </c>
    </row>
    <row r="12">
      <c r="A12" s="8" t="inlineStr">
        <is>
          <t>05-03-2026</t>
        </is>
      </c>
      <c r="B12" s="9" t="inlineStr">
        <is>
          <t>Aanschaf kantoorapparatuur</t>
        </is>
      </c>
      <c r="C12" s="9" t="inlineStr">
        <is>
          <t>ICT</t>
        </is>
      </c>
      <c r="D12" s="9" t="inlineStr">
        <is>
          <t>Coolblue Zakelijk</t>
        </is>
      </c>
      <c r="E12" s="9" t="inlineStr">
        <is>
          <t>Haarlem</t>
        </is>
      </c>
      <c r="F12" s="9" t="inlineStr">
        <is>
          <t>iDEAL</t>
        </is>
      </c>
      <c r="G12" s="5" t="n">
        <v>540</v>
      </c>
      <c r="H12" s="6" t="n">
        <v>0.21</v>
      </c>
      <c r="I12" s="10">
        <f>IFERROR(G12*H12,0)</f>
        <v/>
      </c>
      <c r="J12" s="10">
        <f>IFERROR(G12+I12,0)</f>
        <v/>
      </c>
      <c r="K12" s="9">
        <f>IF(L12&lt;&gt;"","Voltooid","Openstaand")</f>
        <v/>
      </c>
      <c r="L12" s="8" t="n"/>
      <c r="M12" s="9">
        <f>IF(OR(C12="Kantoor",C12="ICT",C12="Reizen"),"Ja","Nee")</f>
        <v/>
      </c>
      <c r="N12" s="9" t="inlineStr">
        <is>
          <t>Ingediend door Ruben</t>
        </is>
      </c>
    </row>
    <row r="13"/>
    <row r="14">
      <c r="F14" s="11" t="inlineStr">
        <is>
          <t>Totaal</t>
        </is>
      </c>
      <c r="G14" s="12">
        <f>SUM(G3:G12)</f>
        <v/>
      </c>
      <c r="I14" s="12">
        <f>SUM(I3:I12)</f>
        <v/>
      </c>
      <c r="J14" s="12">
        <f>SUM(J3:J12)</f>
        <v/>
      </c>
    </row>
  </sheetData>
  <mergeCells count="1">
    <mergeCell ref="A1:N1"/>
  </mergeCells>
  <conditionalFormatting sqref="K3:K12">
    <cfRule type="expression" priority="1" dxfId="0" stopIfTrue="1">
      <formula>K3="Openstaand"</formula>
    </cfRule>
    <cfRule type="expression" priority="2" dxfId="1" stopIfTrue="1">
      <formula>K3="Voltooid"</formula>
    </cfRule>
  </conditionalFormatting>
  <conditionalFormatting sqref="M3:M12">
    <cfRule type="expression" priority="3" dxfId="1" stopIfTrue="1">
      <formula>M3="Ja"</formula>
    </cfRule>
  </conditionalFormatting>
  <dataValidations count="2">
    <dataValidation sqref="C3:C32" showErrorMessage="1" showInputMessage="1" allowBlank="1" type="list">
      <formula1>"Kantoor,ICT,Reizen,Marketing,Verzekeringen,Opleidingen,Overig"</formula1>
    </dataValidation>
    <dataValidation sqref="F3:F32" showErrorMessage="1" showInputMessage="1" allowBlank="1" type="list">
      <formula1>"Bank,iDEAL,Creditcard,Contant,Automatische incasso"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  <col width="20" customWidth="1" min="4" max="4"/>
    <col width="18" customWidth="1" min="5" max="5"/>
  </cols>
  <sheetData>
    <row r="1" ht="26" customHeight="1">
      <c r="A1" s="13" t="inlineStr">
        <is>
          <t>Samenvatting Kostenoverzicht 2026</t>
        </is>
      </c>
    </row>
    <row r="2"/>
    <row r="3">
      <c r="A3" s="14" t="inlineStr">
        <is>
          <t>Totaal kosten (incl. btw)</t>
        </is>
      </c>
      <c r="B3" s="15">
        <f>SUM(Kostenoverzicht!J:J)</f>
        <v/>
      </c>
    </row>
    <row r="4">
      <c r="A4" s="14" t="inlineStr">
        <is>
          <t>Totaal btw</t>
        </is>
      </c>
      <c r="B4" s="15">
        <f>SUM(Kostenoverzicht!I:I)</f>
        <v/>
      </c>
    </row>
    <row r="5">
      <c r="A5" s="14" t="inlineStr">
        <is>
          <t>Gemiddelde kosten per boeking</t>
        </is>
      </c>
      <c r="B5" s="15">
        <f>IFERROR(AVERAGE(Kostenoverzicht!J3:J12),0)</f>
        <v/>
      </c>
    </row>
    <row r="6">
      <c r="A6" s="14" t="inlineStr">
        <is>
          <t>Aantal openstaande kosten</t>
        </is>
      </c>
      <c r="B6" s="16">
        <f>COUNTIF(Kostenoverzicht!K:K,"Openstaand")</f>
        <v/>
      </c>
    </row>
    <row r="7">
      <c r="A7" s="14" t="inlineStr">
        <is>
          <t>Aantal verrekenbare kosten</t>
        </is>
      </c>
      <c r="B7" s="16">
        <f>COUNTIF(Kostenoverzicht!M:M,"Ja")</f>
        <v/>
      </c>
    </row>
    <row r="8">
      <c r="A8" s="14" t="inlineStr">
        <is>
          <t>Hoogste kostenpost (bedrag)</t>
        </is>
      </c>
      <c r="B8" s="15">
        <f>IFERROR(MAX(Kostenoverzicht!J3:J12),0)</f>
        <v/>
      </c>
    </row>
    <row r="9">
      <c r="A9" s="14" t="inlineStr">
        <is>
          <t>Hoogste kostenpost (omschrijving)</t>
        </is>
      </c>
      <c r="B9" s="17">
        <f>IFERROR(INDEX(Kostenoverzicht!B3:B12,MATCH(B8,Kostenoverzicht!J3:J12,0)),"")</f>
        <v/>
      </c>
    </row>
    <row r="10"/>
    <row r="11"/>
    <row r="12">
      <c r="A12" s="18" t="inlineStr">
        <is>
          <t>Categorie</t>
        </is>
      </c>
      <c r="B12" s="18" t="inlineStr">
        <is>
          <t>Totale kosten</t>
        </is>
      </c>
      <c r="C12" s="18" t="inlineStr">
        <is>
          <t>Aantal boekingen</t>
        </is>
      </c>
      <c r="D12" s="18" t="inlineStr">
        <is>
          <t>Gemiddelde boeking</t>
        </is>
      </c>
      <c r="E12" s="18" t="inlineStr">
        <is>
          <t>Aandeel van totaal</t>
        </is>
      </c>
    </row>
    <row r="13">
      <c r="A13" s="4" t="inlineStr">
        <is>
          <t>Kantoor</t>
        </is>
      </c>
      <c r="B13" s="7">
        <f>SUMIF(Kostenoverzicht!C:C,A13,Kostenoverzicht!J:J)</f>
        <v/>
      </c>
      <c r="C13" s="19">
        <f>COUNTIF(Kostenoverzicht!C:C,A13)</f>
        <v/>
      </c>
      <c r="D13" s="7">
        <f>IFERROR(B13/C13,0)</f>
        <v/>
      </c>
      <c r="E13" s="20">
        <f>IFERROR(B13/$B$3,0)</f>
        <v/>
      </c>
    </row>
    <row r="14">
      <c r="A14" s="9" t="inlineStr">
        <is>
          <t>ICT</t>
        </is>
      </c>
      <c r="B14" s="10">
        <f>SUMIF(Kostenoverzicht!C:C,A14,Kostenoverzicht!J:J)</f>
        <v/>
      </c>
      <c r="C14" s="21">
        <f>COUNTIF(Kostenoverzicht!C:C,A14)</f>
        <v/>
      </c>
      <c r="D14" s="10">
        <f>IFERROR(B14/C14,0)</f>
        <v/>
      </c>
      <c r="E14" s="22">
        <f>IFERROR(B14/$B$3,0)</f>
        <v/>
      </c>
    </row>
    <row r="15">
      <c r="A15" s="4" t="inlineStr">
        <is>
          <t>Reizen</t>
        </is>
      </c>
      <c r="B15" s="7">
        <f>SUMIF(Kostenoverzicht!C:C,A15,Kostenoverzicht!J:J)</f>
        <v/>
      </c>
      <c r="C15" s="19">
        <f>COUNTIF(Kostenoverzicht!C:C,A15)</f>
        <v/>
      </c>
      <c r="D15" s="7">
        <f>IFERROR(B15/C15,0)</f>
        <v/>
      </c>
      <c r="E15" s="20">
        <f>IFERROR(B15/$B$3,0)</f>
        <v/>
      </c>
    </row>
    <row r="16">
      <c r="A16" s="9" t="inlineStr">
        <is>
          <t>Marketing</t>
        </is>
      </c>
      <c r="B16" s="10">
        <f>SUMIF(Kostenoverzicht!C:C,A16,Kostenoverzicht!J:J)</f>
        <v/>
      </c>
      <c r="C16" s="21">
        <f>COUNTIF(Kostenoverzicht!C:C,A16)</f>
        <v/>
      </c>
      <c r="D16" s="10">
        <f>IFERROR(B16/C16,0)</f>
        <v/>
      </c>
      <c r="E16" s="22">
        <f>IFERROR(B16/$B$3,0)</f>
        <v/>
      </c>
    </row>
    <row r="17">
      <c r="A17" s="4" t="inlineStr">
        <is>
          <t>Verzekeringen</t>
        </is>
      </c>
      <c r="B17" s="7">
        <f>SUMIF(Kostenoverzicht!C:C,A17,Kostenoverzicht!J:J)</f>
        <v/>
      </c>
      <c r="C17" s="19">
        <f>COUNTIF(Kostenoverzicht!C:C,A17)</f>
        <v/>
      </c>
      <c r="D17" s="7">
        <f>IFERROR(B17/C17,0)</f>
        <v/>
      </c>
      <c r="E17" s="20">
        <f>IFERROR(B17/$B$3,0)</f>
        <v/>
      </c>
    </row>
    <row r="18">
      <c r="A18" s="9" t="inlineStr">
        <is>
          <t>Opleidingen</t>
        </is>
      </c>
      <c r="B18" s="10">
        <f>SUMIF(Kostenoverzicht!C:C,A18,Kostenoverzicht!J:J)</f>
        <v/>
      </c>
      <c r="C18" s="21">
        <f>COUNTIF(Kostenoverzicht!C:C,A18)</f>
        <v/>
      </c>
      <c r="D18" s="10">
        <f>IFERROR(B18/C18,0)</f>
        <v/>
      </c>
      <c r="E18" s="22">
        <f>IFERROR(B18/$B$3,0)</f>
        <v/>
      </c>
    </row>
    <row r="19">
      <c r="A19" s="4" t="inlineStr">
        <is>
          <t>Overig</t>
        </is>
      </c>
      <c r="B19" s="7">
        <f>SUMIF(Kostenoverzicht!C:C,A19,Kostenoverzicht!J:J)</f>
        <v/>
      </c>
      <c r="C19" s="19">
        <f>COUNTIF(Kostenoverzicht!C:C,A19)</f>
        <v/>
      </c>
      <c r="D19" s="7">
        <f>IFERROR(B19/C19,0)</f>
        <v/>
      </c>
      <c r="E19" s="20">
        <f>IFERROR(B19/$B$3,0)</f>
        <v/>
      </c>
    </row>
    <row r="20">
      <c r="A20" s="11" t="inlineStr">
        <is>
          <t>Totaal</t>
        </is>
      </c>
      <c r="B20" s="12">
        <f>SUM(B13:B19)</f>
        <v/>
      </c>
      <c r="C20" s="11">
        <f>SUM(C13:C19)</f>
        <v/>
      </c>
    </row>
    <row r="21"/>
    <row r="22"/>
    <row r="23">
      <c r="A23" s="18" t="inlineStr">
        <is>
          <t>Maand</t>
        </is>
      </c>
      <c r="B23" s="18" t="inlineStr">
        <is>
          <t>Totale kosten</t>
        </is>
      </c>
    </row>
    <row r="24">
      <c r="A24" s="4" t="inlineStr">
        <is>
          <t>Januari 2026</t>
        </is>
      </c>
      <c r="B24" s="7">
        <f>SUMPRODUCT((MONTH(Kostenoverzicht!$A$3:$A$12)=1)*Kostenoverzicht!$J$3:$J$12)</f>
        <v/>
      </c>
    </row>
    <row r="25">
      <c r="A25" s="9" t="inlineStr">
        <is>
          <t>Februari 2026</t>
        </is>
      </c>
      <c r="B25" s="10">
        <f>SUMPRODUCT((MONTH(Kostenoverzicht!$A$3:$A$12)=2)*Kostenoverzicht!$J$3:$J$12)</f>
        <v/>
      </c>
    </row>
    <row r="26">
      <c r="A26" s="4" t="inlineStr">
        <is>
          <t>Maart 2026</t>
        </is>
      </c>
      <c r="B26" s="7">
        <f>SUMPRODUCT((MONTH(Kostenoverzicht!$A$3:$A$12)=3)*Kostenoverzicht!$J$3:$J$12)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40" customWidth="1" min="1" max="1"/>
    <col width="40" customWidth="1" min="2" max="2"/>
  </cols>
  <sheetData>
    <row r="1" ht="26" customHeight="1">
      <c r="A1" s="13" t="inlineStr">
        <is>
          <t>Instructies - Kostenoverzicht Sjabloon</t>
        </is>
      </c>
    </row>
    <row r="2"/>
    <row r="3" ht="18" customHeight="1">
      <c r="A3" s="23" t="inlineStr">
        <is>
          <t>Doel van dit sjabloon</t>
        </is>
      </c>
    </row>
    <row r="4" ht="40" customHeight="1">
      <c r="A4" s="24" t="inlineStr">
        <is>
          <t>Dit sjabloon is bedoeld om alle zakelijke kosten overzichtelijk te registreren. Geschikt voor zzp-ers, eenmanszaken en bv-structuren.</t>
        </is>
      </c>
      <c r="B4" s="25" t="n"/>
    </row>
    <row r="5"/>
    <row r="6" ht="18" customHeight="1">
      <c r="A6" s="23" t="inlineStr">
        <is>
          <t>Kosten invoeren</t>
        </is>
      </c>
    </row>
    <row r="7" ht="40" customHeight="1">
      <c r="A7" s="24" t="inlineStr">
        <is>
          <t>Vul per kostenpost de datum, omschrijving, categorie, leverancier, plaats en betalingswijze in op het tabblad Kostenoverzicht. Voer het bedrag altijd exclusief btw in bij kolom "Bedrag excl. btw".</t>
        </is>
      </c>
      <c r="B7" s="25" t="n"/>
    </row>
    <row r="8"/>
    <row r="9" ht="18" customHeight="1">
      <c r="A9" s="23" t="inlineStr">
        <is>
          <t>Btw-tarief</t>
        </is>
      </c>
    </row>
    <row r="10" ht="40" customHeight="1">
      <c r="A10" s="24" t="inlineStr">
        <is>
          <t>Kies het juiste btw-tarief: 21% (algemeen tarief), 9% (verlaagd tarief, bijv. bepaalde diensten) of 0% (vrijgesteld, bijv. verzekeringen en sommige vergoedingen).</t>
        </is>
      </c>
      <c r="B10" s="25" t="n"/>
    </row>
    <row r="11"/>
    <row r="12" ht="18" customHeight="1">
      <c r="A12" s="23" t="inlineStr">
        <is>
          <t>Automatische berekeningen</t>
        </is>
      </c>
    </row>
    <row r="13" ht="40" customHeight="1">
      <c r="A13" s="24" t="inlineStr">
        <is>
          <t>Het btw-bedrag en het bedrag inclusief btw worden automatisch berekend op basis van het ingevoerde bedrag exclusief btw en het gekozen btw-tarief.</t>
        </is>
      </c>
      <c r="B13" s="25" t="n"/>
    </row>
    <row r="14"/>
    <row r="15" ht="18" customHeight="1">
      <c r="A15" s="23" t="inlineStr">
        <is>
          <t>Betaalstatus</t>
        </is>
      </c>
    </row>
    <row r="16" ht="40" customHeight="1">
      <c r="A16" s="24" t="inlineStr">
        <is>
          <t>Vul de betaaldatum in zodra een kostenpost is betaald. De status "Betaald?" verandert dan automatisch van "Openstaand" naar "Voltooid".</t>
        </is>
      </c>
      <c r="B16" s="25" t="n"/>
    </row>
    <row r="17"/>
    <row r="18" ht="18" customHeight="1">
      <c r="A18" s="23" t="inlineStr">
        <is>
          <t>Verrekenbaarheid</t>
        </is>
      </c>
    </row>
    <row r="19" ht="40" customHeight="1">
      <c r="A19" s="24" t="inlineStr">
        <is>
          <t>De kolom "Verrekenbaar?" geeft automatisch aan of een kostenpost fiscaal verrekenbaar is op basis van de categorie (Kantoor, ICT en Reizen worden als verrekenbaar beschouwd).</t>
        </is>
      </c>
      <c r="B19" s="25" t="n"/>
    </row>
    <row r="20"/>
    <row r="21" ht="18" customHeight="1">
      <c r="A21" s="23" t="inlineStr">
        <is>
          <t>Samenvatting</t>
        </is>
      </c>
    </row>
    <row r="22" ht="40" customHeight="1">
      <c r="A22" s="24" t="inlineStr">
        <is>
          <t>Op het tabblad Samenvatting vind je de belangrijkste kengetallen, een overzicht per categorie en grafieken met totale kosten per categorie en per maand.</t>
        </is>
      </c>
      <c r="B22" s="25" t="n"/>
    </row>
    <row r="23"/>
    <row r="24" ht="18" customHeight="1">
      <c r="A24" s="23" t="inlineStr">
        <is>
          <t>Geschikt voor</t>
        </is>
      </c>
    </row>
    <row r="25" ht="40" customHeight="1">
      <c r="A25" s="24" t="inlineStr">
        <is>
          <t>Dit sjabloon is geschikt voor zzp-ers, eenmanszaken en bv-structuren die hun kosten en btw-administratie overzichtelijk willen bijhouden.</t>
        </is>
      </c>
      <c r="B25" s="25" t="n"/>
    </row>
  </sheetData>
  <mergeCells count="17">
    <mergeCell ref="A1:B1"/>
    <mergeCell ref="A3"/>
    <mergeCell ref="A4:B4"/>
    <mergeCell ref="A6"/>
    <mergeCell ref="A7:B7"/>
    <mergeCell ref="A9"/>
    <mergeCell ref="A10:B10"/>
    <mergeCell ref="A12"/>
    <mergeCell ref="A13:B13"/>
    <mergeCell ref="A15"/>
    <mergeCell ref="A16:B16"/>
    <mergeCell ref="A18"/>
    <mergeCell ref="A19:B19"/>
    <mergeCell ref="A21"/>
    <mergeCell ref="A22:B22"/>
    <mergeCell ref="A24"/>
    <mergeCell ref="A25:B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2026-07-02T14:44:01Z</dcterms:created>
  <dcterms:modified xmlns:dcterms="http://purl.org/dc/terms/" xmlns:xsi="http://www.w3.org/2001/XMLSchema-instance" xsi:type="dcterms:W3CDTF">2026-07-02T14:44:01Z</dcterms:modified>
</cp:coreProperties>
</file>