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Maandbudget" sheetId="1" state="visible" r:id="rId1"/>
    <sheet xmlns:r="http://schemas.openxmlformats.org/officeDocument/2006/relationships" name="Dashboard" sheetId="2" state="visible" r:id="rId2"/>
    <sheet xmlns:r="http://schemas.openxmlformats.org/officeDocument/2006/relationships" name="Categorieën" sheetId="3" state="visible" r:id="rId3"/>
    <sheet xmlns:r="http://schemas.openxmlformats.org/officeDocument/2006/relationships" name="Instructies" sheetId="4" state="visible" r:id="rId4"/>
  </sheets>
  <definedNames>
    <definedName name="_xlnm._FilterDatabase" localSheetId="0" hidden="1">'Maandbudget'!$A$3:$K$12</definedName>
    <definedName name="_xlnm._FilterDatabase" localSheetId="2" hidden="1">'Categorieën'!$A$3:$D$12</definedName>
  </definedNames>
  <calcPr calcId="124519" fullCalcOnLoad="1"/>
</workbook>
</file>

<file path=xl/styles.xml><?xml version="1.0" encoding="utf-8"?>
<styleSheet xmlns="http://schemas.openxmlformats.org/spreadsheetml/2006/main">
  <numFmts count="3">
    <numFmt numFmtId="164" formatCode="DD-MM-JJJJ"/>
    <numFmt numFmtId="165" formatCode="&quot;€&quot; #.##0,00"/>
    <numFmt numFmtId="166" formatCode="0,0%"/>
  </numFmts>
  <fonts count="8">
    <font>
      <name val="Calibri"/>
      <family val="2"/>
      <color theme="1"/>
      <sz val="11"/>
      <scheme val="minor"/>
    </font>
    <font>
      <name val="Calibri"/>
      <b val="1"/>
      <color rgb="000F766E"/>
      <sz val="16"/>
    </font>
    <font>
      <name val="Calibri"/>
      <b val="1"/>
      <color rgb="00FFFFFF"/>
      <sz val="11"/>
    </font>
    <font>
      <name val="Calibri"/>
      <sz val="10.5"/>
    </font>
    <font>
      <name val="Calibri"/>
      <b val="1"/>
      <sz val="10.5"/>
    </font>
    <font>
      <name val="Calibri"/>
      <b val="1"/>
      <color rgb="000F766E"/>
      <sz val="12"/>
    </font>
    <font>
      <b val="1"/>
      <color rgb="000F766E"/>
      <sz val="12"/>
    </font>
    <font>
      <name val="Calibri"/>
      <b val="1"/>
      <color rgb="000F766E"/>
      <sz val="11"/>
    </font>
  </fonts>
  <fills count="8">
    <fill>
      <patternFill/>
    </fill>
    <fill>
      <patternFill patternType="gray125"/>
    </fill>
    <fill>
      <patternFill patternType="solid">
        <fgColor rgb="001E293B"/>
      </patternFill>
    </fill>
    <fill>
      <patternFill patternType="solid">
        <fgColor rgb="00F8FAFC"/>
      </patternFill>
    </fill>
    <fill>
      <patternFill patternType="solid">
        <fgColor rgb="00FFFBEB"/>
      </patternFill>
    </fill>
    <fill>
      <patternFill patternType="solid">
        <fgColor rgb="00E2E8F0"/>
      </patternFill>
    </fill>
    <fill>
      <patternFill patternType="solid">
        <fgColor rgb="00F0FDFA"/>
      </patternFill>
    </fill>
    <fill>
      <patternFill patternType="solid">
        <fgColor rgb="0014B8A6"/>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40">
    <xf numFmtId="0" fontId="0" fillId="0" borderId="0" pivotButton="0" quotePrefix="0" xfId="0"/>
    <xf numFmtId="0" fontId="1" fillId="0" borderId="0" applyAlignment="1" pivotButton="0" quotePrefix="0" xfId="0">
      <alignment horizontal="left" vertical="center"/>
    </xf>
    <xf numFmtId="0" fontId="2" fillId="2" borderId="1" applyAlignment="1" pivotButton="0" quotePrefix="0" xfId="0">
      <alignment horizontal="center" vertical="center"/>
    </xf>
    <xf numFmtId="164" fontId="3" fillId="3" borderId="1" applyAlignment="1" pivotButton="0" quotePrefix="0" xfId="0">
      <alignment horizontal="center" vertical="center"/>
    </xf>
    <xf numFmtId="0" fontId="3" fillId="3" borderId="1" applyAlignment="1" pivotButton="0" quotePrefix="0" xfId="0">
      <alignment horizontal="left" vertical="center" wrapText="1"/>
    </xf>
    <xf numFmtId="165" fontId="3" fillId="4" borderId="1" applyAlignment="1" pivotButton="0" quotePrefix="0" xfId="0">
      <alignment horizontal="right" vertical="center"/>
    </xf>
    <xf numFmtId="165" fontId="3" fillId="3" borderId="1" applyAlignment="1" pivotButton="0" quotePrefix="0" xfId="0">
      <alignment horizontal="right" vertical="center"/>
    </xf>
    <xf numFmtId="166" fontId="3" fillId="3" borderId="1" applyAlignment="1" pivotButton="0" quotePrefix="0" xfId="0">
      <alignment horizontal="right" vertical="center"/>
    </xf>
    <xf numFmtId="0" fontId="3" fillId="4" borderId="1" applyAlignment="1" pivotButton="0" quotePrefix="0" xfId="0">
      <alignment horizontal="right" vertical="center"/>
    </xf>
    <xf numFmtId="164" fontId="3" fillId="0" borderId="1" applyAlignment="1" pivotButton="0" quotePrefix="0" xfId="0">
      <alignment horizontal="center" vertical="center"/>
    </xf>
    <xf numFmtId="0" fontId="3" fillId="0" borderId="1" applyAlignment="1" pivotButton="0" quotePrefix="0" xfId="0">
      <alignment horizontal="left" vertical="center" wrapText="1"/>
    </xf>
    <xf numFmtId="165" fontId="3" fillId="0" borderId="1" applyAlignment="1" pivotButton="0" quotePrefix="0" xfId="0">
      <alignment horizontal="right" vertical="center"/>
    </xf>
    <xf numFmtId="166" fontId="3" fillId="0" borderId="1" applyAlignment="1" pivotButton="0" quotePrefix="0" xfId="0">
      <alignment horizontal="right" vertical="center"/>
    </xf>
    <xf numFmtId="0" fontId="4" fillId="5" borderId="1" pivotButton="0" quotePrefix="0" xfId="0"/>
    <xf numFmtId="165" fontId="4" fillId="5" borderId="1" pivotButton="0" quotePrefix="0" xfId="0"/>
    <xf numFmtId="0" fontId="4" fillId="0" borderId="0" applyAlignment="1" pivotButton="0" quotePrefix="0" xfId="0">
      <alignment horizontal="left" vertical="center" wrapText="1"/>
    </xf>
    <xf numFmtId="165" fontId="3" fillId="0" borderId="0" applyAlignment="1" pivotButton="0" quotePrefix="0" xfId="0">
      <alignment horizontal="right"/>
    </xf>
    <xf numFmtId="0" fontId="3" fillId="0" borderId="0" applyAlignment="1" pivotButton="0" quotePrefix="0" xfId="0">
      <alignment horizontal="right"/>
    </xf>
    <xf numFmtId="0" fontId="1" fillId="0" borderId="0" pivotButton="0" quotePrefix="0" xfId="0"/>
    <xf numFmtId="0" fontId="4" fillId="6" borderId="1" applyAlignment="1" pivotButton="0" quotePrefix="0" xfId="0">
      <alignment horizontal="left" vertical="center" wrapText="1"/>
    </xf>
    <xf numFmtId="165" fontId="5" fillId="6" borderId="1" applyAlignment="1" pivotButton="0" quotePrefix="0" xfId="0">
      <alignment horizontal="center" vertical="center"/>
    </xf>
    <xf numFmtId="166" fontId="5" fillId="6" borderId="1" applyAlignment="1" pivotButton="0" quotePrefix="0" xfId="0">
      <alignment horizontal="center" vertical="center"/>
    </xf>
    <xf numFmtId="1" fontId="5" fillId="6" borderId="1" applyAlignment="1" pivotButton="0" quotePrefix="0" xfId="0">
      <alignment horizontal="center" vertical="center"/>
    </xf>
    <xf numFmtId="0" fontId="6" fillId="0" borderId="0" pivotButton="0" quotePrefix="0" xfId="0"/>
    <xf numFmtId="0" fontId="2" fillId="7" borderId="1" applyAlignment="1" pivotButton="0" quotePrefix="0" xfId="0">
      <alignment horizontal="center" vertical="center"/>
    </xf>
    <xf numFmtId="0" fontId="3" fillId="3" borderId="1" pivotButton="0" quotePrefix="0" xfId="0"/>
    <xf numFmtId="165" fontId="3" fillId="3" borderId="1" applyAlignment="1" pivotButton="0" quotePrefix="0" xfId="0">
      <alignment horizontal="right"/>
    </xf>
    <xf numFmtId="166" fontId="3" fillId="3" borderId="1" applyAlignment="1" pivotButton="0" quotePrefix="0" xfId="0">
      <alignment horizontal="right"/>
    </xf>
    <xf numFmtId="0" fontId="3" fillId="0" borderId="1" pivotButton="0" quotePrefix="0" xfId="0"/>
    <xf numFmtId="165" fontId="3" fillId="0" borderId="1" applyAlignment="1" pivotButton="0" quotePrefix="0" xfId="0">
      <alignment horizontal="right"/>
    </xf>
    <xf numFmtId="166" fontId="3" fillId="0" borderId="1" applyAlignment="1" pivotButton="0" quotePrefix="0" xfId="0">
      <alignment horizontal="right"/>
    </xf>
    <xf numFmtId="0" fontId="4" fillId="6" borderId="1" pivotButton="0" quotePrefix="0" xfId="0"/>
    <xf numFmtId="0" fontId="5" fillId="6" borderId="1" applyAlignment="1" pivotButton="0" quotePrefix="0" xfId="0">
      <alignment horizontal="center" vertical="center"/>
    </xf>
    <xf numFmtId="0" fontId="3" fillId="3" borderId="1" applyAlignment="1" pivotButton="0" quotePrefix="0" xfId="0">
      <alignment horizontal="left" vertical="center"/>
    </xf>
    <xf numFmtId="0" fontId="3" fillId="0" borderId="1" applyAlignment="1" pivotButton="0" quotePrefix="0" xfId="0">
      <alignment horizontal="left" vertical="center"/>
    </xf>
    <xf numFmtId="166" fontId="4" fillId="5" borderId="1" pivotButton="0" quotePrefix="0" xfId="0"/>
    <xf numFmtId="0" fontId="4" fillId="0" borderId="0" pivotButton="0" quotePrefix="0" xfId="0"/>
    <xf numFmtId="0" fontId="7" fillId="6" borderId="1" applyAlignment="1" pivotButton="0" quotePrefix="0" xfId="0">
      <alignment horizontal="left" vertical="center" wrapText="1"/>
    </xf>
    <xf numFmtId="0" fontId="3" fillId="6" borderId="1" applyAlignment="1" pivotButton="0" quotePrefix="0" xfId="0">
      <alignment horizontal="left" vertical="center" wrapText="1"/>
    </xf>
    <xf numFmtId="0" fontId="7" fillId="0" borderId="1" applyAlignment="1" pivotButton="0" quotePrefix="0" xfId="0">
      <alignment horizontal="left" vertical="center" wrapText="1"/>
    </xf>
  </cellXfs>
  <cellStyles count="1">
    <cellStyle name="Normal" xfId="0" builtinId="0" hidden="0"/>
  </cellStyles>
  <dxfs count="4">
    <dxf>
      <font>
        <b val="1"/>
        <color rgb="00DC2626"/>
      </font>
    </dxf>
    <dxf>
      <font>
        <b val="1"/>
        <color rgb="0016A34A"/>
      </font>
    </dxf>
    <dxf>
      <font>
        <b val="1"/>
        <color rgb="00DC2626"/>
      </font>
      <fill>
        <patternFill patternType="solid">
          <fgColor rgb="00FEE2E2"/>
        </patternFill>
      </fill>
    </dxf>
    <dxf>
      <font>
        <b val="1"/>
        <color rgb="0016A34A"/>
      </font>
      <fill>
        <patternFill patternType="solid">
          <fgColor rgb="00DCFC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Begroot vs Werkelijk per categorie</a:t>
            </a:r>
          </a:p>
        </rich>
      </tx>
    </title>
    <plotArea>
      <barChart>
        <barDir val="col"/>
        <grouping val="clustered"/>
        <ser>
          <idx val="0"/>
          <order val="0"/>
          <tx>
            <strRef>
              <f>'Dashboard'!B10</f>
            </strRef>
          </tx>
          <spPr>
            <a:solidFill xmlns:a="http://schemas.openxmlformats.org/drawingml/2006/main">
              <a:srgbClr val="0F766E"/>
            </a:solidFill>
            <a:ln xmlns:a="http://schemas.openxmlformats.org/drawingml/2006/main">
              <a:prstDash val="solid"/>
            </a:ln>
          </spPr>
          <cat>
            <numRef>
              <f>'Dashboard'!$A$11:$A$19</f>
            </numRef>
          </cat>
          <val>
            <numRef>
              <f>'Dashboard'!$B$11:$B$19</f>
            </numRef>
          </val>
        </ser>
        <ser>
          <idx val="1"/>
          <order val="1"/>
          <tx>
            <strRef>
              <f>'Dashboard'!C10</f>
            </strRef>
          </tx>
          <spPr>
            <a:solidFill xmlns:a="http://schemas.openxmlformats.org/drawingml/2006/main">
              <a:srgbClr val="F59E0B"/>
            </a:solidFill>
            <a:ln xmlns:a="http://schemas.openxmlformats.org/drawingml/2006/main">
              <a:prstDash val="solid"/>
            </a:ln>
          </spPr>
          <cat>
            <numRef>
              <f>'Dashboard'!$A$11:$A$19</f>
            </numRef>
          </cat>
          <val>
            <numRef>
              <f>'Dashboard'!$C$11:$C$19</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Categorie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Bedrag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Verdeling werkelijke uitgaven per categorie</a:t>
            </a:r>
          </a:p>
        </rich>
      </tx>
    </title>
    <plotArea>
      <pieChart>
        <varyColors val="1"/>
        <ser>
          <idx val="0"/>
          <order val="0"/>
          <tx>
            <strRef>
              <f>'Dashboard'!C10</f>
            </strRef>
          </tx>
          <spPr>
            <a:ln xmlns:a="http://schemas.openxmlformats.org/drawingml/2006/main">
              <a:prstDash val="solid"/>
            </a:ln>
          </spPr>
          <cat>
            <numRef>
              <f>'Dashboard'!$A$11:$A$19</f>
            </numRef>
          </cat>
          <val>
            <numRef>
              <f>'Dashboard'!$C$11:$C$19</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5</col>
      <colOff>0</colOff>
      <row>2</row>
      <rowOff>0</rowOff>
    </from>
    <ext cx="6480000" cy="36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5</col>
      <colOff>0</colOff>
      <row>19</row>
      <rowOff>0</rowOff>
    </from>
    <ext cx="5040000" cy="360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K17"/>
  <sheetViews>
    <sheetView showGridLines="0" workbookViewId="0">
      <pane ySplit="3" topLeftCell="A4" activePane="bottomLeft" state="frozen"/>
      <selection pane="bottomLeft" activeCell="A1" sqref="A1"/>
    </sheetView>
  </sheetViews>
  <sheetFormatPr baseColWidth="8" defaultRowHeight="15"/>
  <cols>
    <col width="12" customWidth="1" min="1" max="1"/>
    <col width="14" customWidth="1" min="2" max="2"/>
    <col width="15" customWidth="1" min="3" max="3"/>
    <col width="32" customWidth="1" min="4" max="4"/>
    <col width="14" customWidth="1" min="5" max="5"/>
    <col width="14" customWidth="1" min="6" max="6"/>
    <col width="12" customWidth="1" min="7" max="7"/>
    <col width="12" customWidth="1" min="8" max="8"/>
    <col width="15" customWidth="1" min="9" max="9"/>
    <col width="18" customWidth="1" min="10" max="10"/>
    <col width="26" customWidth="1" min="11" max="11"/>
  </cols>
  <sheetData>
    <row r="1" ht="26" customHeight="1">
      <c r="A1" s="1" t="inlineStr">
        <is>
          <t>Maandbudget juli 2026</t>
        </is>
      </c>
    </row>
    <row r="2"/>
    <row r="3" ht="20" customHeight="1">
      <c r="A3" s="2" t="inlineStr">
        <is>
          <t>Datum</t>
        </is>
      </c>
      <c r="B3" s="2" t="inlineStr">
        <is>
          <t>Type transactie</t>
        </is>
      </c>
      <c r="C3" s="2" t="inlineStr">
        <is>
          <t>Categorie</t>
        </is>
      </c>
      <c r="D3" s="2" t="inlineStr">
        <is>
          <t>Omschrijving</t>
        </is>
      </c>
      <c r="E3" s="2" t="inlineStr">
        <is>
          <t>Begroot bedrag</t>
        </is>
      </c>
      <c r="F3" s="2" t="inlineStr">
        <is>
          <t>Werkelijk bedrag</t>
        </is>
      </c>
      <c r="G3" s="2" t="inlineStr">
        <is>
          <t>Verschil</t>
        </is>
      </c>
      <c r="H3" s="2" t="inlineStr">
        <is>
          <t>Afwijking %</t>
        </is>
      </c>
      <c r="I3" s="2" t="inlineStr">
        <is>
          <t>Status</t>
        </is>
      </c>
      <c r="J3" s="2" t="inlineStr">
        <is>
          <t>Betaald via</t>
        </is>
      </c>
      <c r="K3" s="2" t="inlineStr">
        <is>
          <t>Opmerking</t>
        </is>
      </c>
    </row>
    <row r="4">
      <c r="A4" s="3" t="inlineStr">
        <is>
          <t>01-07-2026</t>
        </is>
      </c>
      <c r="B4" s="4" t="inlineStr">
        <is>
          <t>Inkomen</t>
        </is>
      </c>
      <c r="C4" s="4" t="inlineStr">
        <is>
          <t>Salaris</t>
        </is>
      </c>
      <c r="D4" s="4" t="inlineStr">
        <is>
          <t>Salaris juni - Sanne</t>
        </is>
      </c>
      <c r="E4" s="5" t="n">
        <v>3400</v>
      </c>
      <c r="F4" s="5" t="n">
        <v>3400</v>
      </c>
      <c r="G4" s="6">
        <f>E4-F4</f>
        <v/>
      </c>
      <c r="H4" s="7">
        <f>IFERROR((F4-E4)/E4,0)</f>
        <v/>
      </c>
      <c r="I4" s="4">
        <f>IF(F4&lt;=E4,"Binnen budget","Over budget")</f>
        <v/>
      </c>
      <c r="J4" s="8" t="inlineStr">
        <is>
          <t>Bankrekening</t>
        </is>
      </c>
      <c r="K4" s="8" t="inlineStr"/>
    </row>
    <row r="5">
      <c r="A5" s="9" t="inlineStr">
        <is>
          <t>02-07-2026</t>
        </is>
      </c>
      <c r="B5" s="10" t="inlineStr">
        <is>
          <t>Uitgave</t>
        </is>
      </c>
      <c r="C5" s="10" t="inlineStr">
        <is>
          <t>Wonen</t>
        </is>
      </c>
      <c r="D5" s="10" t="inlineStr">
        <is>
          <t>Huur appartement Utrecht - Daan</t>
        </is>
      </c>
      <c r="E5" s="5" t="n">
        <v>1250</v>
      </c>
      <c r="F5" s="5" t="n">
        <v>1250</v>
      </c>
      <c r="G5" s="11">
        <f>E5-F5</f>
        <v/>
      </c>
      <c r="H5" s="12">
        <f>IFERROR((F5-E5)/E5,0)</f>
        <v/>
      </c>
      <c r="I5" s="10">
        <f>IF(F5&lt;=E5,"Binnen budget","Over budget")</f>
        <v/>
      </c>
      <c r="J5" s="8" t="inlineStr">
        <is>
          <t>Automatische incasso</t>
        </is>
      </c>
      <c r="K5" s="8" t="inlineStr"/>
    </row>
    <row r="6">
      <c r="A6" s="3" t="inlineStr">
        <is>
          <t>03-07-2026</t>
        </is>
      </c>
      <c r="B6" s="4" t="inlineStr">
        <is>
          <t>Uitgave</t>
        </is>
      </c>
      <c r="C6" s="4" t="inlineStr">
        <is>
          <t>Boodschappen</t>
        </is>
      </c>
      <c r="D6" s="4" t="inlineStr">
        <is>
          <t>Albert Heijn - Emma</t>
        </is>
      </c>
      <c r="E6" s="5" t="n">
        <v>450</v>
      </c>
      <c r="F6" s="5" t="n">
        <v>492.35</v>
      </c>
      <c r="G6" s="6">
        <f>E6-F6</f>
        <v/>
      </c>
      <c r="H6" s="7">
        <f>IFERROR((F6-E6)/E6,0)</f>
        <v/>
      </c>
      <c r="I6" s="4">
        <f>IF(F6&lt;=E6,"Binnen budget","Over budget")</f>
        <v/>
      </c>
      <c r="J6" s="8" t="inlineStr">
        <is>
          <t>Bankpas</t>
        </is>
      </c>
      <c r="K6" s="8" t="inlineStr">
        <is>
          <t>Extra boodschappen voor verjaardag</t>
        </is>
      </c>
    </row>
    <row r="7">
      <c r="A7" s="9" t="inlineStr">
        <is>
          <t>05-07-2026</t>
        </is>
      </c>
      <c r="B7" s="10" t="inlineStr">
        <is>
          <t>Uitgave</t>
        </is>
      </c>
      <c r="C7" s="10" t="inlineStr">
        <is>
          <t>Vervoer</t>
        </is>
      </c>
      <c r="D7" s="10" t="inlineStr">
        <is>
          <t>NS abonnement - Lars</t>
        </is>
      </c>
      <c r="E7" s="5" t="n">
        <v>120</v>
      </c>
      <c r="F7" s="5" t="n">
        <v>120</v>
      </c>
      <c r="G7" s="11">
        <f>E7-F7</f>
        <v/>
      </c>
      <c r="H7" s="12">
        <f>IFERROR((F7-E7)/E7,0)</f>
        <v/>
      </c>
      <c r="I7" s="10">
        <f>IF(F7&lt;=E7,"Binnen budget","Over budget")</f>
        <v/>
      </c>
      <c r="J7" s="8" t="inlineStr">
        <is>
          <t>Automatische incasso</t>
        </is>
      </c>
      <c r="K7" s="8" t="inlineStr"/>
    </row>
    <row r="8">
      <c r="A8" s="3" t="inlineStr">
        <is>
          <t>07-07-2026</t>
        </is>
      </c>
      <c r="B8" s="4" t="inlineStr">
        <is>
          <t>Uitgave</t>
        </is>
      </c>
      <c r="C8" s="4" t="inlineStr">
        <is>
          <t>Zorg</t>
        </is>
      </c>
      <c r="D8" s="4" t="inlineStr">
        <is>
          <t>Zorgverzekering - Sophie</t>
        </is>
      </c>
      <c r="E8" s="5" t="n">
        <v>145</v>
      </c>
      <c r="F8" s="5" t="n">
        <v>145</v>
      </c>
      <c r="G8" s="6">
        <f>E8-F8</f>
        <v/>
      </c>
      <c r="H8" s="7">
        <f>IFERROR((F8-E8)/E8,0)</f>
        <v/>
      </c>
      <c r="I8" s="4">
        <f>IF(F8&lt;=E8,"Binnen budget","Over budget")</f>
        <v/>
      </c>
      <c r="J8" s="8" t="inlineStr">
        <is>
          <t>Automatische incasso</t>
        </is>
      </c>
      <c r="K8" s="8" t="inlineStr"/>
    </row>
    <row r="9">
      <c r="A9" s="9" t="inlineStr">
        <is>
          <t>10-07-2026</t>
        </is>
      </c>
      <c r="B9" s="10" t="inlineStr">
        <is>
          <t>Uitgave</t>
        </is>
      </c>
      <c r="C9" s="10" t="inlineStr">
        <is>
          <t>Abonnementen</t>
        </is>
      </c>
      <c r="D9" s="10" t="inlineStr">
        <is>
          <t>Netflix/Spotify - Bram</t>
        </is>
      </c>
      <c r="E9" s="5" t="n">
        <v>25</v>
      </c>
      <c r="F9" s="5" t="n">
        <v>27.98</v>
      </c>
      <c r="G9" s="11">
        <f>E9-F9</f>
        <v/>
      </c>
      <c r="H9" s="12">
        <f>IFERROR((F9-E9)/E9,0)</f>
        <v/>
      </c>
      <c r="I9" s="10">
        <f>IF(F9&lt;=E9,"Binnen budget","Over budget")</f>
        <v/>
      </c>
      <c r="J9" s="8" t="inlineStr">
        <is>
          <t>Creditcard</t>
        </is>
      </c>
      <c r="K9" s="8" t="inlineStr">
        <is>
          <t>Prijsverhoging</t>
        </is>
      </c>
    </row>
    <row r="10">
      <c r="A10" s="3" t="inlineStr">
        <is>
          <t>12-07-2026</t>
        </is>
      </c>
      <c r="B10" s="4" t="inlineStr">
        <is>
          <t>Uitgave</t>
        </is>
      </c>
      <c r="C10" s="4" t="inlineStr">
        <is>
          <t>Vrije tijd</t>
        </is>
      </c>
      <c r="D10" s="4" t="inlineStr">
        <is>
          <t>Restaurant in Den Haag - Julia</t>
        </is>
      </c>
      <c r="E10" s="5" t="n">
        <v>100</v>
      </c>
      <c r="F10" s="5" t="n">
        <v>86.5</v>
      </c>
      <c r="G10" s="6">
        <f>E10-F10</f>
        <v/>
      </c>
      <c r="H10" s="7">
        <f>IFERROR((F10-E10)/E10,0)</f>
        <v/>
      </c>
      <c r="I10" s="4">
        <f>IF(F10&lt;=E10,"Binnen budget","Over budget")</f>
        <v/>
      </c>
      <c r="J10" s="8" t="inlineStr">
        <is>
          <t>Bankpas</t>
        </is>
      </c>
      <c r="K10" s="8" t="inlineStr"/>
    </row>
    <row r="11">
      <c r="A11" s="9" t="inlineStr">
        <is>
          <t>15-07-2026</t>
        </is>
      </c>
      <c r="B11" s="10" t="inlineStr">
        <is>
          <t>Uitgave</t>
        </is>
      </c>
      <c r="C11" s="10" t="inlineStr">
        <is>
          <t>Sparen</t>
        </is>
      </c>
      <c r="D11" s="10" t="inlineStr">
        <is>
          <t>Noodbuffer - Thijs</t>
        </is>
      </c>
      <c r="E11" s="5" t="n">
        <v>500</v>
      </c>
      <c r="F11" s="5" t="n">
        <v>500</v>
      </c>
      <c r="G11" s="11">
        <f>E11-F11</f>
        <v/>
      </c>
      <c r="H11" s="12">
        <f>IFERROR((F11-E11)/E11,0)</f>
        <v/>
      </c>
      <c r="I11" s="10">
        <f>IF(F11&lt;=E11,"Binnen budget","Over budget")</f>
        <v/>
      </c>
      <c r="J11" s="8" t="inlineStr">
        <is>
          <t>Bankrekening</t>
        </is>
      </c>
      <c r="K11" s="8" t="inlineStr"/>
    </row>
    <row r="12">
      <c r="A12" s="3" t="inlineStr">
        <is>
          <t>18-07-2026</t>
        </is>
      </c>
      <c r="B12" s="4" t="inlineStr">
        <is>
          <t>Uitgave</t>
        </is>
      </c>
      <c r="C12" s="4" t="inlineStr">
        <is>
          <t>Overig</t>
        </is>
      </c>
      <c r="D12" s="4" t="inlineStr">
        <is>
          <t>Cadeau voor Sophie - Ruben</t>
        </is>
      </c>
      <c r="E12" s="5" t="n">
        <v>50</v>
      </c>
      <c r="F12" s="5" t="n">
        <v>62.9</v>
      </c>
      <c r="G12" s="6">
        <f>E12-F12</f>
        <v/>
      </c>
      <c r="H12" s="7">
        <f>IFERROR((F12-E12)/E12,0)</f>
        <v/>
      </c>
      <c r="I12" s="4">
        <f>IF(F12&lt;=E12,"Binnen budget","Over budget")</f>
        <v/>
      </c>
      <c r="J12" s="8" t="inlineStr">
        <is>
          <t>Bankpas</t>
        </is>
      </c>
      <c r="K12" s="8" t="inlineStr">
        <is>
          <t>Verjaardagscadeau</t>
        </is>
      </c>
    </row>
    <row r="13">
      <c r="A13" s="13" t="inlineStr">
        <is>
          <t>TOTAAL</t>
        </is>
      </c>
      <c r="B13" s="13" t="n"/>
      <c r="C13" s="13" t="n"/>
      <c r="D13" s="13" t="inlineStr"/>
      <c r="E13" s="14">
        <f>SUM(E4:E12)</f>
        <v/>
      </c>
      <c r="F13" s="14">
        <f>SUM(F4:F12)</f>
        <v/>
      </c>
      <c r="G13" s="14">
        <f>SUM(G4:G12)</f>
        <v/>
      </c>
      <c r="H13" s="13" t="n"/>
      <c r="I13" s="13">
        <f>COUNTIF(I4:I12,"Over budget")</f>
        <v/>
      </c>
      <c r="J13" s="13" t="n"/>
      <c r="K13" s="13" t="n"/>
    </row>
    <row r="14"/>
    <row r="15">
      <c r="A15" s="15" t="inlineStr">
        <is>
          <t>Gemiddelde werkelijke uitgave per transactie</t>
        </is>
      </c>
      <c r="B15" s="16">
        <f>AVERAGE(F4:F12)</f>
        <v/>
      </c>
    </row>
    <row r="16">
      <c r="A16" s="15" t="inlineStr">
        <is>
          <t>Aantal posten - Boodschappen</t>
        </is>
      </c>
      <c r="B16" s="17">
        <f>COUNTIF(C4:C12,"Boodschappen")</f>
        <v/>
      </c>
    </row>
    <row r="17">
      <c r="A17" s="15" t="inlineStr">
        <is>
          <t>Aantal over-budget regels</t>
        </is>
      </c>
      <c r="B17" s="17">
        <f>COUNTIF(I4:I12,"Over budget")</f>
        <v/>
      </c>
    </row>
  </sheetData>
  <autoFilter ref="A3:K12"/>
  <mergeCells count="1">
    <mergeCell ref="A1:K1"/>
  </mergeCells>
  <conditionalFormatting sqref="G4:G12">
    <cfRule type="expression" priority="1" dxfId="0">
      <formula>G4&lt;0</formula>
    </cfRule>
    <cfRule type="expression" priority="2" dxfId="1">
      <formula>G4&gt;=0</formula>
    </cfRule>
  </conditionalFormatting>
  <conditionalFormatting sqref="I4:I12">
    <cfRule type="expression" priority="3" dxfId="2">
      <formula>I4="Over budget"</formula>
    </cfRule>
    <cfRule type="expression" priority="4" dxfId="3">
      <formula>I4="Binnen budget"</formula>
    </cfRule>
  </conditionalFormatting>
  <dataValidations count="2">
    <dataValidation sqref="B4:B32" showErrorMessage="1" showInputMessage="1" allowBlank="1" type="list">
      <formula1>"Inkomen,Uitgave"</formula1>
    </dataValidation>
    <dataValidation sqref="C4:C32" showErrorMessage="1" showInputMessage="1" allowBlank="1" type="list">
      <formula1>"Salaris,Wonen,Boodschappen,Vervoer,Zorg,Verzekeringen,Abonnementen,Vrije tijd,Sparen,Overig"</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1"/>
  <sheetViews>
    <sheetView showGridLines="0" workbookViewId="0">
      <selection activeCell="A1" sqref="A1"/>
    </sheetView>
  </sheetViews>
  <sheetFormatPr baseColWidth="8" defaultRowHeight="15"/>
  <cols>
    <col width="28" customWidth="1" min="1" max="1"/>
    <col width="16" customWidth="1" min="2" max="2"/>
    <col width="16" customWidth="1" min="3" max="3"/>
    <col width="16" customWidth="1" min="4" max="4"/>
    <col width="3" customWidth="1" min="5" max="5"/>
    <col width="14" customWidth="1" min="6" max="6"/>
    <col width="14" customWidth="1" min="7" max="7"/>
    <col width="14" customWidth="1" min="8" max="8"/>
  </cols>
  <sheetData>
    <row r="1" ht="26" customHeight="1">
      <c r="A1" s="18" t="inlineStr">
        <is>
          <t>Dashboard - Maandbudget juli 2026</t>
        </is>
      </c>
    </row>
    <row r="2"/>
    <row r="3">
      <c r="A3" s="19" t="inlineStr">
        <is>
          <t>Totaal begroot</t>
        </is>
      </c>
      <c r="C3" s="20">
        <f>'Maandbudget'!E13</f>
        <v/>
      </c>
    </row>
    <row r="4">
      <c r="A4" s="19" t="inlineStr">
        <is>
          <t>Totaal werkelijk</t>
        </is>
      </c>
      <c r="C4" s="20">
        <f>'Maandbudget'!F13</f>
        <v/>
      </c>
    </row>
    <row r="5">
      <c r="A5" s="19" t="inlineStr">
        <is>
          <t>Verschil totaal</t>
        </is>
      </c>
      <c r="C5" s="20">
        <f>'Maandbudget'!G13</f>
        <v/>
      </c>
    </row>
    <row r="6">
      <c r="A6" s="19" t="inlineStr">
        <is>
          <t>Realisatiegraad %</t>
        </is>
      </c>
      <c r="C6" s="21">
        <f>IFERROR('Maandbudget'!F13/'Maandbudget'!E13,0)</f>
        <v/>
      </c>
    </row>
    <row r="7">
      <c r="A7" s="19" t="inlineStr">
        <is>
          <t>Aantal over-budget posten</t>
        </is>
      </c>
      <c r="C7" s="22">
        <f>'Maandbudget'!I13</f>
        <v/>
      </c>
    </row>
    <row r="8"/>
    <row r="9">
      <c r="A9" s="23" t="inlineStr">
        <is>
          <t>Samenvatting per categorie</t>
        </is>
      </c>
    </row>
    <row r="10">
      <c r="A10" s="24" t="inlineStr">
        <is>
          <t>Categorie</t>
        </is>
      </c>
      <c r="B10" s="24" t="inlineStr">
        <is>
          <t>Begroot totaal</t>
        </is>
      </c>
      <c r="C10" s="24" t="inlineStr">
        <is>
          <t>Werkelijk totaal</t>
        </is>
      </c>
      <c r="D10" s="24" t="inlineStr">
        <is>
          <t>% van werkelijk</t>
        </is>
      </c>
    </row>
    <row r="11">
      <c r="A11" s="25" t="inlineStr">
        <is>
          <t>Wonen</t>
        </is>
      </c>
      <c r="B11" s="26">
        <f>SUMIF('Maandbudget'!C:C,A11,'Maandbudget'!E:E)</f>
        <v/>
      </c>
      <c r="C11" s="26">
        <f>SUMIF('Maandbudget'!C:C,A11,'Maandbudget'!F:F)</f>
        <v/>
      </c>
      <c r="D11" s="27">
        <f>IFERROR(C11/'Maandbudget'!F13,0)</f>
        <v/>
      </c>
    </row>
    <row r="12">
      <c r="A12" s="28" t="inlineStr">
        <is>
          <t>Boodschappen</t>
        </is>
      </c>
      <c r="B12" s="29">
        <f>SUMIF('Maandbudget'!C:C,A12,'Maandbudget'!E:E)</f>
        <v/>
      </c>
      <c r="C12" s="29">
        <f>SUMIF('Maandbudget'!C:C,A12,'Maandbudget'!F:F)</f>
        <v/>
      </c>
      <c r="D12" s="30">
        <f>IFERROR(C12/'Maandbudget'!F13,0)</f>
        <v/>
      </c>
    </row>
    <row r="13">
      <c r="A13" s="25" t="inlineStr">
        <is>
          <t>Vervoer</t>
        </is>
      </c>
      <c r="B13" s="26">
        <f>SUMIF('Maandbudget'!C:C,A13,'Maandbudget'!E:E)</f>
        <v/>
      </c>
      <c r="C13" s="26">
        <f>SUMIF('Maandbudget'!C:C,A13,'Maandbudget'!F:F)</f>
        <v/>
      </c>
      <c r="D13" s="27">
        <f>IFERROR(C13/'Maandbudget'!F13,0)</f>
        <v/>
      </c>
    </row>
    <row r="14">
      <c r="A14" s="28" t="inlineStr">
        <is>
          <t>Zorg</t>
        </is>
      </c>
      <c r="B14" s="29">
        <f>SUMIF('Maandbudget'!C:C,A14,'Maandbudget'!E:E)</f>
        <v/>
      </c>
      <c r="C14" s="29">
        <f>SUMIF('Maandbudget'!C:C,A14,'Maandbudget'!F:F)</f>
        <v/>
      </c>
      <c r="D14" s="30">
        <f>IFERROR(C14/'Maandbudget'!F13,0)</f>
        <v/>
      </c>
    </row>
    <row r="15">
      <c r="A15" s="25" t="inlineStr">
        <is>
          <t>Verzekeringen</t>
        </is>
      </c>
      <c r="B15" s="26">
        <f>SUMIF('Maandbudget'!C:C,A15,'Maandbudget'!E:E)</f>
        <v/>
      </c>
      <c r="C15" s="26">
        <f>SUMIF('Maandbudget'!C:C,A15,'Maandbudget'!F:F)</f>
        <v/>
      </c>
      <c r="D15" s="27">
        <f>IFERROR(C15/'Maandbudget'!F13,0)</f>
        <v/>
      </c>
    </row>
    <row r="16">
      <c r="A16" s="28" t="inlineStr">
        <is>
          <t>Abonnementen</t>
        </is>
      </c>
      <c r="B16" s="29">
        <f>SUMIF('Maandbudget'!C:C,A16,'Maandbudget'!E:E)</f>
        <v/>
      </c>
      <c r="C16" s="29">
        <f>SUMIF('Maandbudget'!C:C,A16,'Maandbudget'!F:F)</f>
        <v/>
      </c>
      <c r="D16" s="30">
        <f>IFERROR(C16/'Maandbudget'!F13,0)</f>
        <v/>
      </c>
    </row>
    <row r="17">
      <c r="A17" s="25" t="inlineStr">
        <is>
          <t>Vrije tijd</t>
        </is>
      </c>
      <c r="B17" s="26">
        <f>SUMIF('Maandbudget'!C:C,A17,'Maandbudget'!E:E)</f>
        <v/>
      </c>
      <c r="C17" s="26">
        <f>SUMIF('Maandbudget'!C:C,A17,'Maandbudget'!F:F)</f>
        <v/>
      </c>
      <c r="D17" s="27">
        <f>IFERROR(C17/'Maandbudget'!F13,0)</f>
        <v/>
      </c>
    </row>
    <row r="18">
      <c r="A18" s="28" t="inlineStr">
        <is>
          <t>Sparen</t>
        </is>
      </c>
      <c r="B18" s="29">
        <f>SUMIF('Maandbudget'!C:C,A18,'Maandbudget'!E:E)</f>
        <v/>
      </c>
      <c r="C18" s="29">
        <f>SUMIF('Maandbudget'!C:C,A18,'Maandbudget'!F:F)</f>
        <v/>
      </c>
      <c r="D18" s="30">
        <f>IFERROR(C18/'Maandbudget'!F13,0)</f>
        <v/>
      </c>
    </row>
    <row r="19">
      <c r="A19" s="25" t="inlineStr">
        <is>
          <t>Overig</t>
        </is>
      </c>
      <c r="B19" s="26">
        <f>SUMIF('Maandbudget'!C:C,A19,'Maandbudget'!E:E)</f>
        <v/>
      </c>
      <c r="C19" s="26">
        <f>SUMIF('Maandbudget'!C:C,A19,'Maandbudget'!F:F)</f>
        <v/>
      </c>
      <c r="D19" s="27">
        <f>IFERROR(C19/'Maandbudget'!F13,0)</f>
        <v/>
      </c>
    </row>
    <row r="20"/>
    <row r="21">
      <c r="A21" s="31" t="inlineStr">
        <is>
          <t>Hoogste uitgavencategorie</t>
        </is>
      </c>
      <c r="C21" s="32">
        <f>IFERROR(INDEX(A11:A19,MATCH(MAX(C11:C19),C11:C19,0)),"")</f>
        <v/>
      </c>
    </row>
  </sheetData>
  <mergeCells count="1">
    <mergeCell ref="A1:H1"/>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D16"/>
  <sheetViews>
    <sheetView showGridLines="0" workbookViewId="0">
      <selection activeCell="A1" sqref="A1"/>
    </sheetView>
  </sheetViews>
  <sheetFormatPr baseColWidth="8" defaultRowHeight="15"/>
  <cols>
    <col width="18" customWidth="1" min="1" max="1"/>
    <col width="14" customWidth="1" min="2" max="2"/>
    <col width="24" customWidth="1" min="3" max="3"/>
    <col width="45" customWidth="1" min="4" max="4"/>
  </cols>
  <sheetData>
    <row r="1" ht="26" customHeight="1">
      <c r="A1" s="18" t="inlineStr">
        <is>
          <t>Referentielijst budgetcategorieën</t>
        </is>
      </c>
    </row>
    <row r="2"/>
    <row r="3">
      <c r="A3" s="2" t="inlineStr">
        <is>
          <t>Categorie</t>
        </is>
      </c>
      <c r="B3" s="2" t="inlineStr">
        <is>
          <t>Type</t>
        </is>
      </c>
      <c r="C3" s="2" t="inlineStr">
        <is>
          <t>Richtpercentage van inkomen</t>
        </is>
      </c>
      <c r="D3" s="2" t="inlineStr">
        <is>
          <t>Toelichting</t>
        </is>
      </c>
    </row>
    <row r="4">
      <c r="A4" s="33" t="inlineStr">
        <is>
          <t>Wonen</t>
        </is>
      </c>
      <c r="B4" s="33" t="inlineStr">
        <is>
          <t>Vast</t>
        </is>
      </c>
      <c r="C4" s="27" t="n">
        <v>0.35</v>
      </c>
      <c r="D4" s="4" t="inlineStr">
        <is>
          <t>Huur of hypotheek, gas, water, licht</t>
        </is>
      </c>
    </row>
    <row r="5">
      <c r="A5" s="34" t="inlineStr">
        <is>
          <t>Boodschappen</t>
        </is>
      </c>
      <c r="B5" s="34" t="inlineStr">
        <is>
          <t>Variabel</t>
        </is>
      </c>
      <c r="C5" s="30" t="n">
        <v>0.15</v>
      </c>
      <c r="D5" s="10" t="inlineStr">
        <is>
          <t>Supermarkt en dagelijkse boodschappen</t>
        </is>
      </c>
    </row>
    <row r="6">
      <c r="A6" s="33" t="inlineStr">
        <is>
          <t>Vervoer</t>
        </is>
      </c>
      <c r="B6" s="33" t="inlineStr">
        <is>
          <t>Vast</t>
        </is>
      </c>
      <c r="C6" s="27" t="n">
        <v>0.1</v>
      </c>
      <c r="D6" s="4" t="inlineStr">
        <is>
          <t>OV-abonnement, brandstof, onderhoud auto</t>
        </is>
      </c>
    </row>
    <row r="7">
      <c r="A7" s="34" t="inlineStr">
        <is>
          <t>Zorg</t>
        </is>
      </c>
      <c r="B7" s="34" t="inlineStr">
        <is>
          <t>Vast</t>
        </is>
      </c>
      <c r="C7" s="30" t="n">
        <v>0.08</v>
      </c>
      <c r="D7" s="10" t="inlineStr">
        <is>
          <t>Zorgverzekering en eigen risico</t>
        </is>
      </c>
    </row>
    <row r="8">
      <c r="A8" s="33" t="inlineStr">
        <is>
          <t>Verzekeringen</t>
        </is>
      </c>
      <c r="B8" s="33" t="inlineStr">
        <is>
          <t>Vast</t>
        </is>
      </c>
      <c r="C8" s="27" t="n">
        <v>0.07000000000000001</v>
      </c>
      <c r="D8" s="4" t="inlineStr">
        <is>
          <t>Inboedel-, aansprakelijkheids- en reisverzekering</t>
        </is>
      </c>
    </row>
    <row r="9">
      <c r="A9" s="34" t="inlineStr">
        <is>
          <t>Abonnementen</t>
        </is>
      </c>
      <c r="B9" s="34" t="inlineStr">
        <is>
          <t>Vast</t>
        </is>
      </c>
      <c r="C9" s="30" t="n">
        <v>0.05</v>
      </c>
      <c r="D9" s="10" t="inlineStr">
        <is>
          <t>Streamingdiensten, telefoon, internet</t>
        </is>
      </c>
    </row>
    <row r="10">
      <c r="A10" s="33" t="inlineStr">
        <is>
          <t>Vrije tijd</t>
        </is>
      </c>
      <c r="B10" s="33" t="inlineStr">
        <is>
          <t>Variabel</t>
        </is>
      </c>
      <c r="C10" s="27" t="n">
        <v>0.1</v>
      </c>
      <c r="D10" s="4" t="inlineStr">
        <is>
          <t>Uit eten, uitjes, hobby's</t>
        </is>
      </c>
    </row>
    <row r="11">
      <c r="A11" s="34" t="inlineStr">
        <is>
          <t>Sparen</t>
        </is>
      </c>
      <c r="B11" s="34" t="inlineStr">
        <is>
          <t>Vast</t>
        </is>
      </c>
      <c r="C11" s="30" t="n">
        <v>0.15</v>
      </c>
      <c r="D11" s="10" t="inlineStr">
        <is>
          <t>Spaarpotje, noodbuffer, pensioen</t>
        </is>
      </c>
    </row>
    <row r="12">
      <c r="A12" s="33" t="inlineStr">
        <is>
          <t>Overig</t>
        </is>
      </c>
      <c r="B12" s="33" t="inlineStr">
        <is>
          <t>Variabel</t>
        </is>
      </c>
      <c r="C12" s="27" t="n">
        <v>0.05</v>
      </c>
      <c r="D12" s="4" t="inlineStr">
        <is>
          <t>Cadeaus, onvoorziene uitgaven</t>
        </is>
      </c>
    </row>
    <row r="13">
      <c r="A13" s="13" t="inlineStr">
        <is>
          <t>TOTAAL</t>
        </is>
      </c>
      <c r="B13" s="13" t="n"/>
      <c r="C13" s="35">
        <f>SUM(C4:C12)</f>
        <v/>
      </c>
      <c r="D13" s="13" t="n"/>
    </row>
    <row r="14"/>
    <row r="15">
      <c r="A15" s="36" t="inlineStr">
        <is>
          <t>Aantal vaste categorieën</t>
        </is>
      </c>
      <c r="B15">
        <f>COUNTIF(B4:B12,"Vast")</f>
        <v/>
      </c>
    </row>
    <row r="16">
      <c r="A16" s="36" t="inlineStr">
        <is>
          <t>Aantal variabele categorieën</t>
        </is>
      </c>
      <c r="B16">
        <f>COUNTIF(B4:B12,"Variabel")</f>
        <v/>
      </c>
    </row>
  </sheetData>
  <autoFilter ref="A3:D12"/>
  <mergeCells count="1">
    <mergeCell ref="A1:D1"/>
  </mergeCells>
  <conditionalFormatting sqref="C13">
    <cfRule type="expression" priority="1" dxfId="1">
      <formula>C13=1</formula>
    </cfRule>
    <cfRule type="expression" priority="2" dxfId="0">
      <formula>C13&lt;&gt;1</formula>
    </cfRule>
  </conditionalFormatting>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8"/>
  <sheetViews>
    <sheetView showGridLines="0" workbookViewId="0">
      <selection activeCell="A1" sqref="A1"/>
    </sheetView>
  </sheetViews>
  <sheetFormatPr baseColWidth="8" defaultRowHeight="15"/>
  <cols>
    <col width="26" customWidth="1" min="1" max="1"/>
    <col width="90" customWidth="1" min="2" max="2"/>
  </cols>
  <sheetData>
    <row r="1" ht="26" customHeight="1">
      <c r="A1" s="18" t="inlineStr">
        <is>
          <t>Instructies - Maandbudget sjabloon</t>
        </is>
      </c>
    </row>
    <row r="2"/>
    <row r="3" ht="48" customHeight="1">
      <c r="A3" s="37" t="inlineStr">
        <is>
          <t>Sheet Maandbudget</t>
        </is>
      </c>
      <c r="B3" s="38" t="inlineStr">
        <is>
          <t>Vul per transactie de datum, het type (Inkomen/Uitgave), de categorie en de omschrijving in. Vul de kolommen 'Begroot bedrag' en 'Werkelijk bedrag' handmatig in (lichtgele cellen). De kolommen 'Verschil', 'Afwijking %' en 'Status' worden automatisch berekend.</t>
        </is>
      </c>
    </row>
    <row r="4" ht="48" customHeight="1">
      <c r="A4" s="39" t="inlineStr">
        <is>
          <t>Categorieën kiezen</t>
        </is>
      </c>
      <c r="B4" s="10" t="inlineStr">
        <is>
          <t>Gebruik de vervolgkeuzelijst in de kolom 'Categorie' om een consistente categorie te kiezen. De beschikbare categorieën staan op het tabblad 'Categorieën' met bijbehorende richtpercentages.</t>
        </is>
      </c>
    </row>
    <row r="5" ht="48" customHeight="1">
      <c r="A5" s="37" t="inlineStr">
        <is>
          <t>Budget versus realisatie lezen</t>
        </is>
      </c>
      <c r="B5" s="38" t="inlineStr">
        <is>
          <t>Een groen 'Verschil' betekent dat je binnen budget bent gebleven, een rood 'Verschil' betekent dat je meer hebt uitgegeven dan begroot. De status kolom toont direct 'Binnen budget' of 'Over budget'.</t>
        </is>
      </c>
    </row>
    <row r="6" ht="48" customHeight="1">
      <c r="A6" s="39" t="inlineStr">
        <is>
          <t>Automatische berekeningen</t>
        </is>
      </c>
      <c r="B6" s="10" t="inlineStr">
        <is>
          <t>De kolommen Verschil, Afwijking %, Status en de totaalrij (SOM, GEMIDDELDE, AANTAL.ALS) worden automatisch bijgewerkt. Vul zelf niets in deze cellen in.</t>
        </is>
      </c>
    </row>
    <row r="7" ht="48" customHeight="1">
      <c r="A7" s="37" t="inlineStr">
        <is>
          <t>Dashboard</t>
        </is>
      </c>
      <c r="B7" s="38" t="inlineStr">
        <is>
          <t>Het tabblad Dashboard toont automatisch de KPI's (totaal begroot, totaal werkelijk, verschil, realisatiegraad en aantal over-budget posten) en twee grafieken op basis van de gegevens uit 'Maandbudget'.</t>
        </is>
      </c>
    </row>
    <row r="8" ht="48" customHeight="1">
      <c r="A8" s="39" t="inlineStr">
        <is>
          <t>Invoercellen</t>
        </is>
      </c>
      <c r="B8" s="10" t="inlineStr">
        <is>
          <t>Alle lichtgele cellen zijn bedoeld voor invoer. Overige cellen bevatten formules en hoeven niet aangepast te worden.</t>
        </is>
      </c>
    </row>
  </sheetData>
  <mergeCells count="7">
    <mergeCell ref="A1:B1"/>
    <mergeCell ref="B3"/>
    <mergeCell ref="B4"/>
    <mergeCell ref="B5"/>
    <mergeCell ref="B6"/>
    <mergeCell ref="B7"/>
    <mergeCell ref="B8"/>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2026-07-02T15:02:29Z</dcterms:created>
  <dcterms:modified xmlns:dcterms="http://purl.org/dc/terms/" xmlns:xsi="http://www.w3.org/2001/XMLSchema-instance" xsi:type="dcterms:W3CDTF">2026-07-02T15:02:29Z</dcterms:modified>
</cp:coreProperties>
</file>