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voer" sheetId="1" state="visible" r:id="rId1"/>
    <sheet xmlns:r="http://schemas.openxmlformats.org/officeDocument/2006/relationships" name="Margerekening" sheetId="2" state="visible" r:id="rId2"/>
    <sheet xmlns:r="http://schemas.openxmlformats.org/officeDocument/2006/relationships" name="Dashboard" sheetId="3" state="visible" r:id="rId3"/>
    <sheet xmlns:r="http://schemas.openxmlformats.org/officeDocument/2006/relationships" name="Uitleg" sheetId="4" state="visible" r:id="rId4"/>
  </sheets>
  <definedNames/>
  <calcPr calcId="124519" fullCalcOnLoad="1"/>
</workbook>
</file>

<file path=xl/styles.xml><?xml version="1.0" encoding="utf-8"?>
<styleSheet xmlns="http://schemas.openxmlformats.org/spreadsheetml/2006/main">
  <numFmts count="3">
    <numFmt numFmtId="164" formatCode="DD-MM-JJJJ"/>
    <numFmt numFmtId="165" formatCode="&quot;€&quot; #.##0,00"/>
    <numFmt numFmtId="166" formatCode="0,0%"/>
  </numFmts>
  <fonts count="7">
    <font>
      <name val="Calibri"/>
      <family val="2"/>
      <color theme="1"/>
      <sz val="11"/>
      <scheme val="minor"/>
    </font>
    <font>
      <name val="Calibri"/>
      <b val="1"/>
      <color rgb="001E293B"/>
      <sz val="16"/>
    </font>
    <font>
      <name val="Calibri"/>
      <b val="1"/>
      <color rgb="00FFFFFF"/>
      <sz val="11"/>
    </font>
    <font>
      <b val="1"/>
    </font>
    <font>
      <name val="Calibri"/>
      <b val="1"/>
      <color rgb="0016A34A"/>
    </font>
    <font>
      <name val="Calibri"/>
      <b val="1"/>
      <color rgb="00FFFFFF"/>
      <sz val="10"/>
    </font>
    <font>
      <name val="Calibri"/>
      <b val="1"/>
      <color rgb="00FFFFFF"/>
      <sz val="14"/>
    </font>
  </fonts>
  <fills count="8">
    <fill>
      <patternFill/>
    </fill>
    <fill>
      <patternFill patternType="gray125"/>
    </fill>
    <fill>
      <patternFill patternType="solid">
        <fgColor rgb="001E293B"/>
      </patternFill>
    </fill>
    <fill>
      <patternFill patternType="solid">
        <fgColor rgb="00FFFBEB"/>
      </patternFill>
    </fill>
    <fill>
      <patternFill patternType="solid">
        <fgColor rgb="00F8FAFC"/>
      </patternFill>
    </fill>
    <fill>
      <patternFill patternType="solid">
        <fgColor rgb="00FFFFFF"/>
      </patternFill>
    </fill>
    <fill>
      <patternFill patternType="solid">
        <fgColor rgb="0014B8A6"/>
      </patternFill>
    </fill>
    <fill>
      <patternFill patternType="solid">
        <fgColor rgb="000F766E"/>
      </patternFill>
    </fill>
  </fills>
  <borders count="5">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style="thin">
        <color rgb="00D1D5DB"/>
      </right>
      <top style="thin">
        <color rgb="00D1D5DB"/>
      </top>
      <bottom style="thin">
        <color rgb="00D1D5DB"/>
      </bottom>
      <diagonal/>
    </border>
  </borders>
  <cellStyleXfs count="1">
    <xf numFmtId="0" fontId="0" fillId="0" borderId="0"/>
  </cellStyleXfs>
  <cellXfs count="32">
    <xf numFmtId="0" fontId="0" fillId="0" borderId="0" pivotButton="0" quotePrefix="0" xfId="0"/>
    <xf numFmtId="0" fontId="1" fillId="0" borderId="0" applyAlignment="1" pivotButton="0" quotePrefix="0" xfId="0">
      <alignment horizontal="left" vertical="center"/>
    </xf>
    <xf numFmtId="0" fontId="2" fillId="2" borderId="1" applyAlignment="1" pivotButton="0" quotePrefix="0" xfId="0">
      <alignment horizontal="center" vertical="center"/>
    </xf>
    <xf numFmtId="164" fontId="0" fillId="4" borderId="1" applyAlignment="1" pivotButton="0" quotePrefix="0" xfId="0">
      <alignment horizontal="center" vertical="center"/>
    </xf>
    <xf numFmtId="0" fontId="0" fillId="4" borderId="1" applyAlignment="1" pivotButton="0" quotePrefix="0" xfId="0">
      <alignment horizontal="left" vertical="center"/>
    </xf>
    <xf numFmtId="165" fontId="0" fillId="3" borderId="1" applyAlignment="1" pivotButton="0" quotePrefix="0" xfId="0">
      <alignment horizontal="right" vertical="center"/>
    </xf>
    <xf numFmtId="165" fontId="0" fillId="4" borderId="1" applyAlignment="1" pivotButton="0" quotePrefix="0" xfId="0">
      <alignment horizontal="right" vertical="center"/>
    </xf>
    <xf numFmtId="164" fontId="0" fillId="5" borderId="1" applyAlignment="1" pivotButton="0" quotePrefix="0" xfId="0">
      <alignment horizontal="center" vertical="center"/>
    </xf>
    <xf numFmtId="0" fontId="0" fillId="5" borderId="1" applyAlignment="1" pivotButton="0" quotePrefix="0" xfId="0">
      <alignment horizontal="left" vertical="center"/>
    </xf>
    <xf numFmtId="165" fontId="0" fillId="5" borderId="1" applyAlignment="1" pivotButton="0" quotePrefix="0" xfId="0">
      <alignment horizontal="right" vertical="center"/>
    </xf>
    <xf numFmtId="0" fontId="1" fillId="0" borderId="0" pivotButton="0" quotePrefix="0" xfId="0"/>
    <xf numFmtId="0" fontId="2" fillId="6" borderId="1" applyAlignment="1" pivotButton="0" quotePrefix="0" xfId="0">
      <alignment horizontal="left" vertical="center"/>
    </xf>
    <xf numFmtId="165" fontId="0" fillId="0" borderId="1" applyAlignment="1" pivotButton="0" quotePrefix="0" xfId="0">
      <alignment horizontal="right"/>
    </xf>
    <xf numFmtId="1" fontId="0" fillId="0" borderId="1" applyAlignment="1" pivotButton="0" quotePrefix="0" xfId="0">
      <alignment horizontal="right"/>
    </xf>
    <xf numFmtId="166" fontId="0" fillId="0" borderId="1" applyAlignment="1" pivotButton="0" quotePrefix="0" xfId="0">
      <alignment horizontal="right"/>
    </xf>
    <xf numFmtId="0" fontId="2" fillId="6" borderId="0" pivotButton="0" quotePrefix="0" xfId="0"/>
    <xf numFmtId="0" fontId="0" fillId="6" borderId="0" pivotButton="0" quotePrefix="0" xfId="0"/>
    <xf numFmtId="0" fontId="4" fillId="0" borderId="0" pivotButton="0" quotePrefix="0" xfId="0"/>
    <xf numFmtId="0" fontId="5" fillId="7" borderId="1" applyAlignment="1" pivotButton="0" quotePrefix="0" xfId="0">
      <alignment horizontal="center" vertical="center"/>
    </xf>
    <xf numFmtId="165" fontId="6" fillId="7" borderId="1" applyAlignment="1" pivotButton="0" quotePrefix="0" xfId="0">
      <alignment horizontal="center" vertical="center"/>
    </xf>
    <xf numFmtId="1" fontId="6" fillId="7" borderId="1" applyAlignment="1" pivotButton="0" quotePrefix="0" xfId="0">
      <alignment horizontal="center" vertical="center"/>
    </xf>
    <xf numFmtId="166" fontId="6" fillId="7" borderId="1" applyAlignment="1" pivotButton="0" quotePrefix="0" xfId="0">
      <alignment horizontal="center" vertical="center"/>
    </xf>
    <xf numFmtId="0" fontId="0" fillId="4" borderId="1" pivotButton="0" quotePrefix="0" xfId="0"/>
    <xf numFmtId="165" fontId="0" fillId="4" borderId="1" pivotButton="0" quotePrefix="0" xfId="0"/>
    <xf numFmtId="0" fontId="0" fillId="4" borderId="1" applyAlignment="1" pivotButton="0" quotePrefix="0" xfId="0">
      <alignment horizontal="center" vertical="center"/>
    </xf>
    <xf numFmtId="0" fontId="0" fillId="5" borderId="1" pivotButton="0" quotePrefix="0" xfId="0"/>
    <xf numFmtId="165" fontId="0" fillId="5" borderId="1" pivotButton="0" quotePrefix="0" xfId="0"/>
    <xf numFmtId="0" fontId="0" fillId="5" borderId="1" applyAlignment="1" pivotButton="0" quotePrefix="0" xfId="0">
      <alignment horizontal="center" vertical="center"/>
    </xf>
    <xf numFmtId="0" fontId="0" fillId="6" borderId="4" pivotButton="0" quotePrefix="0" xfId="0"/>
    <xf numFmtId="0" fontId="0" fillId="0" borderId="1" applyAlignment="1" pivotButton="0" quotePrefix="0" xfId="0">
      <alignment horizontal="left" vertical="top" wrapText="1"/>
    </xf>
    <xf numFmtId="0" fontId="0" fillId="0" borderId="1" pivotButton="0" quotePrefix="0" xfId="0"/>
    <xf numFmtId="0" fontId="0" fillId="0" borderId="4" pivotButton="0" quotePrefix="0" xfId="0"/>
  </cellXfs>
  <cellStyles count="1">
    <cellStyle name="Normal" xfId="0" builtinId="0" hidden="0"/>
  </cellStyles>
  <dxfs count="4">
    <dxf>
      <font>
        <b val="1"/>
        <color rgb="0016A34A"/>
      </font>
    </dxf>
    <dxf>
      <font>
        <b val="1"/>
        <color rgb="00DC2626"/>
      </font>
    </dxf>
    <dxf>
      <font>
        <b val="1"/>
        <color rgb="00DC2626"/>
      </font>
      <fill>
        <patternFill patternType="solid">
          <fgColor rgb="00FECACA"/>
        </patternFill>
      </fill>
    </dxf>
    <dxf>
      <font>
        <b val="1"/>
        <color rgb="0016A34A"/>
      </font>
      <fill>
        <patternFill patternType="solid">
          <fgColor rgb="00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Brutomarge per categorie</a:t>
            </a:r>
          </a:p>
        </rich>
      </tx>
    </title>
    <plotArea>
      <barChart>
        <barDir val="col"/>
        <grouping val="clustered"/>
        <ser>
          <idx val="0"/>
          <order val="0"/>
          <tx>
            <strRef>
              <f>'Dashboard'!B8</f>
            </strRef>
          </tx>
          <spPr>
            <a:solidFill xmlns:a="http://schemas.openxmlformats.org/drawingml/2006/main">
              <a:srgbClr val="0F766E"/>
            </a:solidFill>
            <a:ln xmlns:a="http://schemas.openxmlformats.org/drawingml/2006/main">
              <a:prstDash val="solid"/>
            </a:ln>
          </spPr>
          <cat>
            <numRef>
              <f>'Dashboard'!$A$9:$A$13</f>
            </numRef>
          </cat>
          <val>
            <numRef>
              <f>'Dashboard'!$B$9:$B$13</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Categorie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Brutomarge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Verdeling verkopen per categorie</a:t>
            </a:r>
          </a:p>
        </rich>
      </tx>
    </title>
    <plotArea>
      <pieChart>
        <varyColors val="1"/>
        <ser>
          <idx val="0"/>
          <order val="0"/>
          <tx>
            <strRef>
              <f>'Dashboard'!C8</f>
            </strRef>
          </tx>
          <spPr>
            <a:ln xmlns:a="http://schemas.openxmlformats.org/drawingml/2006/main">
              <a:prstDash val="solid"/>
            </a:ln>
          </spPr>
          <cat>
            <numRef>
              <f>'Dashboard'!$A$9:$A$13</f>
            </numRef>
          </cat>
          <val>
            <numRef>
              <f>'Dashboard'!$C$9:$C$13</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Cumulatieve margeontwikkeling</a:t>
            </a:r>
          </a:p>
        </rich>
      </tx>
    </title>
    <plotArea>
      <lineChart>
        <grouping val="standard"/>
        <ser>
          <idx val="0"/>
          <order val="0"/>
          <tx>
            <strRef>
              <f>'Dashboard'!C17</f>
            </strRef>
          </tx>
          <spPr>
            <a:ln xmlns:a="http://schemas.openxmlformats.org/drawingml/2006/main" w="20000">
              <a:solidFill>
                <a:srgbClr val="DC2626"/>
              </a:solidFill>
              <a:prstDash val="solid"/>
            </a:ln>
          </spPr>
          <marker>
            <symbol val="none"/>
            <spPr>
              <a:ln xmlns:a="http://schemas.openxmlformats.org/drawingml/2006/main">
                <a:prstDash val="solid"/>
              </a:ln>
            </spPr>
          </marker>
          <cat>
            <numRef>
              <f>'Dashboard'!$A$18:$A$27</f>
            </numRef>
          </cat>
          <val>
            <numRef>
              <f>'Dashboard'!$C$18:$C$27</f>
            </numRef>
          </val>
        </ser>
        <axId val="10"/>
        <axId val="100"/>
      </lineChart>
      <catAx>
        <axId val="10"/>
        <scaling>
          <orientation val="minMax"/>
        </scaling>
        <axPos val="l"/>
        <title>
          <tx>
            <rich>
              <a:bodyPr xmlns:a="http://schemas.openxmlformats.org/drawingml/2006/main"/>
              <a:p xmlns:a="http://schemas.openxmlformats.org/drawingml/2006/main">
                <a:pPr>
                  <a:defRPr/>
                </a:pPr>
                <a:r>
                  <a:t>Transactiedatum</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Cumulatieve marge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4</col>
      <colOff>0</colOff>
      <row>6</row>
      <rowOff>0</rowOff>
    </from>
    <ext cx="576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21</row>
      <rowOff>0</rowOff>
    </from>
    <ext cx="576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4</col>
      <colOff>0</colOff>
      <row>36</row>
      <rowOff>0</rowOff>
    </from>
    <ext cx="7920000" cy="360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L12"/>
  <sheetViews>
    <sheetView workbookViewId="0">
      <pane ySplit="2" topLeftCell="A3" activePane="bottomLeft" state="frozen"/>
      <selection pane="bottomLeft" activeCell="A1" sqref="A1"/>
    </sheetView>
  </sheetViews>
  <sheetFormatPr baseColWidth="8" defaultRowHeight="15"/>
  <cols>
    <col width="16" customWidth="1" min="1" max="1"/>
    <col width="12" customWidth="1" min="2" max="2"/>
    <col width="24" customWidth="1" min="3" max="3"/>
    <col width="14" customWidth="1" min="4" max="4"/>
    <col width="20" customWidth="1" min="5" max="5"/>
    <col width="14" customWidth="1" min="6" max="6"/>
    <col width="20" customWidth="1" min="7" max="7"/>
    <col width="20" customWidth="1" min="8" max="8"/>
    <col width="14" customWidth="1" min="9" max="9"/>
    <col width="16" customWidth="1" min="10" max="10"/>
    <col width="12" customWidth="1" min="11" max="11"/>
    <col width="26" customWidth="1" min="12" max="12"/>
  </cols>
  <sheetData>
    <row r="1" ht="24" customHeight="1">
      <c r="A1" s="1" t="inlineStr">
        <is>
          <t>Margeregeling BTW - Invoer transacties</t>
        </is>
      </c>
    </row>
    <row r="2">
      <c r="A2" s="2" t="inlineStr">
        <is>
          <t>Transactiedatum</t>
        </is>
      </c>
      <c r="B2" s="2" t="inlineStr">
        <is>
          <t>Type</t>
        </is>
      </c>
      <c r="C2" s="2" t="inlineStr">
        <is>
          <t>Artikelnaam</t>
        </is>
      </c>
      <c r="D2" s="2" t="inlineStr">
        <is>
          <t>Categorie</t>
        </is>
      </c>
      <c r="E2" s="2" t="inlineStr">
        <is>
          <t>Leverancier/Klant</t>
        </is>
      </c>
      <c r="F2" s="2" t="inlineStr">
        <is>
          <t>Plaats</t>
        </is>
      </c>
      <c r="G2" s="2" t="inlineStr">
        <is>
          <t>Inkoopprijs (incl. btw)</t>
        </is>
      </c>
      <c r="H2" s="2" t="inlineStr">
        <is>
          <t>Verkoopprijs (incl. btw)</t>
        </is>
      </c>
      <c r="I2" s="2" t="inlineStr">
        <is>
          <t>Brutomarge</t>
        </is>
      </c>
      <c r="J2" s="2" t="inlineStr">
        <is>
          <t>Btw-regeling</t>
        </is>
      </c>
      <c r="K2" s="2" t="inlineStr">
        <is>
          <t>Validatie</t>
        </is>
      </c>
      <c r="L2" s="2" t="inlineStr">
        <is>
          <t>Opmerking</t>
        </is>
      </c>
    </row>
    <row r="3">
      <c r="A3" s="3" t="inlineStr">
        <is>
          <t>05-01-2026</t>
        </is>
      </c>
      <c r="B3" s="4" t="inlineStr">
        <is>
          <t>Verkoop</t>
        </is>
      </c>
      <c r="C3" s="4" t="inlineStr">
        <is>
          <t>Tweedehands bureau</t>
        </is>
      </c>
      <c r="D3" s="4" t="inlineStr">
        <is>
          <t>Meubilair</t>
        </is>
      </c>
      <c r="E3" s="4" t="inlineStr">
        <is>
          <t>Sanne de Vries</t>
        </is>
      </c>
      <c r="F3" s="4" t="inlineStr">
        <is>
          <t>Amsterdam</t>
        </is>
      </c>
      <c r="G3" s="5" t="n">
        <v>250</v>
      </c>
      <c r="H3" s="5" t="n">
        <v>375</v>
      </c>
      <c r="I3" s="6">
        <f>IFERROR(H3-G3,0)</f>
        <v/>
      </c>
      <c r="J3" s="4">
        <f>IF(AND(B3="Verkoop",I3&gt;0),"Margeregeling","Normaal")</f>
        <v/>
      </c>
      <c r="K3" s="4">
        <f>IF(H3&lt;=G3,"LET OP","OK")</f>
        <v/>
      </c>
      <c r="L3" s="4" t="inlineStr">
        <is>
          <t>Nette staat, geen krassen</t>
        </is>
      </c>
    </row>
    <row r="4">
      <c r="A4" s="7" t="inlineStr">
        <is>
          <t>12-01-2026</t>
        </is>
      </c>
      <c r="B4" s="8" t="inlineStr">
        <is>
          <t>Verkoop</t>
        </is>
      </c>
      <c r="C4" s="8" t="inlineStr">
        <is>
          <t>Gebruikte laptop</t>
        </is>
      </c>
      <c r="D4" s="8" t="inlineStr">
        <is>
          <t>Elektronica</t>
        </is>
      </c>
      <c r="E4" s="8" t="inlineStr">
        <is>
          <t>Daan Bakker</t>
        </is>
      </c>
      <c r="F4" s="8" t="inlineStr">
        <is>
          <t>Rotterdam</t>
        </is>
      </c>
      <c r="G4" s="5" t="n">
        <v>420</v>
      </c>
      <c r="H4" s="5" t="n">
        <v>650</v>
      </c>
      <c r="I4" s="9">
        <f>IFERROR(H4-G4,0)</f>
        <v/>
      </c>
      <c r="J4" s="8">
        <f>IF(AND(B4="Verkoop",I4&gt;0),"Margeregeling","Normaal")</f>
        <v/>
      </c>
      <c r="K4" s="8">
        <f>IF(H4&lt;=G4,"LET OP","OK")</f>
        <v/>
      </c>
      <c r="L4" s="8" t="inlineStr">
        <is>
          <t>Inclusief oplader</t>
        </is>
      </c>
    </row>
    <row r="5">
      <c r="A5" s="3" t="inlineStr">
        <is>
          <t>20-01-2026</t>
        </is>
      </c>
      <c r="B5" s="4" t="inlineStr">
        <is>
          <t>Verkoop</t>
        </is>
      </c>
      <c r="C5" s="4" t="inlineStr">
        <is>
          <t>Vintage stoel</t>
        </is>
      </c>
      <c r="D5" s="4" t="inlineStr">
        <is>
          <t>Meubilair</t>
        </is>
      </c>
      <c r="E5" s="4" t="inlineStr">
        <is>
          <t>Emma Jansen</t>
        </is>
      </c>
      <c r="F5" s="4" t="inlineStr">
        <is>
          <t>Utrecht</t>
        </is>
      </c>
      <c r="G5" s="5" t="n">
        <v>85</v>
      </c>
      <c r="H5" s="5" t="n">
        <v>140</v>
      </c>
      <c r="I5" s="6">
        <f>IFERROR(H5-G5,0)</f>
        <v/>
      </c>
      <c r="J5" s="4">
        <f>IF(AND(B5="Verkoop",I5&gt;0),"Margeregeling","Normaal")</f>
        <v/>
      </c>
      <c r="K5" s="4">
        <f>IF(H5&lt;=G5,"LET OP","OK")</f>
        <v/>
      </c>
      <c r="L5" s="4" t="inlineStr">
        <is>
          <t>Jaren 60 model</t>
        </is>
      </c>
    </row>
    <row r="6">
      <c r="A6" s="7" t="inlineStr">
        <is>
          <t>02-02-2026</t>
        </is>
      </c>
      <c r="B6" s="8" t="inlineStr">
        <is>
          <t>Verkoop</t>
        </is>
      </c>
      <c r="C6" s="8" t="inlineStr">
        <is>
          <t>Gebruikte fiets</t>
        </is>
      </c>
      <c r="D6" s="8" t="inlineStr">
        <is>
          <t>Fiets</t>
        </is>
      </c>
      <c r="E6" s="8" t="inlineStr">
        <is>
          <t>Lars Visser</t>
        </is>
      </c>
      <c r="F6" s="8" t="inlineStr">
        <is>
          <t>Eindhoven</t>
        </is>
      </c>
      <c r="G6" s="5" t="n">
        <v>310</v>
      </c>
      <c r="H6" s="5" t="n">
        <v>295</v>
      </c>
      <c r="I6" s="9">
        <f>IFERROR(H6-G6,0)</f>
        <v/>
      </c>
      <c r="J6" s="8">
        <f>IF(AND(B6="Verkoop",I6&gt;0),"Margeregeling","Normaal")</f>
        <v/>
      </c>
      <c r="K6" s="8">
        <f>IF(H6&lt;=G6,"LET OP","OK")</f>
        <v/>
      </c>
      <c r="L6" s="8" t="inlineStr">
        <is>
          <t>Kleine schade aan frame</t>
        </is>
      </c>
    </row>
    <row r="7">
      <c r="A7" s="3" t="inlineStr">
        <is>
          <t>15-02-2026</t>
        </is>
      </c>
      <c r="B7" s="4" t="inlineStr">
        <is>
          <t>Verkoop</t>
        </is>
      </c>
      <c r="C7" s="4" t="inlineStr">
        <is>
          <t>Designlamp</t>
        </is>
      </c>
      <c r="D7" s="4" t="inlineStr">
        <is>
          <t>Overig</t>
        </is>
      </c>
      <c r="E7" s="4" t="inlineStr">
        <is>
          <t>Sophie Mulder</t>
        </is>
      </c>
      <c r="F7" s="4" t="inlineStr">
        <is>
          <t>Groningen</t>
        </is>
      </c>
      <c r="G7" s="5" t="n">
        <v>60</v>
      </c>
      <c r="H7" s="5" t="n">
        <v>95</v>
      </c>
      <c r="I7" s="6">
        <f>IFERROR(H7-G7,0)</f>
        <v/>
      </c>
      <c r="J7" s="4">
        <f>IF(AND(B7="Verkoop",I7&gt;0),"Margeregeling","Normaal")</f>
        <v/>
      </c>
      <c r="K7" s="4">
        <f>IF(H7&lt;=G7,"LET OP","OK")</f>
        <v/>
      </c>
      <c r="L7" s="4" t="inlineStr">
        <is>
          <t>Werkt naar behoren</t>
        </is>
      </c>
    </row>
    <row r="8">
      <c r="A8" s="7" t="inlineStr">
        <is>
          <t>28-02-2026</t>
        </is>
      </c>
      <c r="B8" s="8" t="inlineStr">
        <is>
          <t>Verkoop</t>
        </is>
      </c>
      <c r="C8" s="8" t="inlineStr">
        <is>
          <t>Antieke kast</t>
        </is>
      </c>
      <c r="D8" s="8" t="inlineStr">
        <is>
          <t>Kunst</t>
        </is>
      </c>
      <c r="E8" s="8" t="inlineStr">
        <is>
          <t>Bram Smit</t>
        </is>
      </c>
      <c r="F8" s="8" t="inlineStr">
        <is>
          <t>Den Haag</t>
        </is>
      </c>
      <c r="G8" s="5" t="n">
        <v>1250</v>
      </c>
      <c r="H8" s="5" t="n">
        <v>1650</v>
      </c>
      <c r="I8" s="9">
        <f>IFERROR(H8-G8,0)</f>
        <v/>
      </c>
      <c r="J8" s="8">
        <f>IF(AND(B8="Verkoop",I8&gt;0),"Margeregeling","Normaal")</f>
        <v/>
      </c>
      <c r="K8" s="8">
        <f>IF(H8&lt;=G8,"LET OP","OK")</f>
        <v/>
      </c>
      <c r="L8" s="8" t="inlineStr">
        <is>
          <t>Getaxeerd door expert</t>
        </is>
      </c>
    </row>
    <row r="9">
      <c r="A9" s="3" t="inlineStr">
        <is>
          <t>10-03-2026</t>
        </is>
      </c>
      <c r="B9" s="4" t="inlineStr">
        <is>
          <t>Verkoop</t>
        </is>
      </c>
      <c r="C9" s="4" t="inlineStr">
        <is>
          <t>Camera-objectief</t>
        </is>
      </c>
      <c r="D9" s="4" t="inlineStr">
        <is>
          <t>Elektronica</t>
        </is>
      </c>
      <c r="E9" s="4" t="inlineStr">
        <is>
          <t>Julia de Groot</t>
        </is>
      </c>
      <c r="F9" s="4" t="inlineStr">
        <is>
          <t>Tilburg</t>
        </is>
      </c>
      <c r="G9" s="5" t="n">
        <v>180</v>
      </c>
      <c r="H9" s="5" t="n">
        <v>260</v>
      </c>
      <c r="I9" s="6">
        <f>IFERROR(H9-G9,0)</f>
        <v/>
      </c>
      <c r="J9" s="4">
        <f>IF(AND(B9="Verkoop",I9&gt;0),"Margeregeling","Normaal")</f>
        <v/>
      </c>
      <c r="K9" s="4">
        <f>IF(H9&lt;=G9,"LET OP","OK")</f>
        <v/>
      </c>
      <c r="L9" s="4" t="inlineStr">
        <is>
          <t>Lichte slijtage lens</t>
        </is>
      </c>
    </row>
    <row r="10">
      <c r="A10" s="7" t="inlineStr">
        <is>
          <t>22-03-2026</t>
        </is>
      </c>
      <c r="B10" s="8" t="inlineStr">
        <is>
          <t>Verkoop</t>
        </is>
      </c>
      <c r="C10" s="8" t="inlineStr">
        <is>
          <t>Tweedehands smartphone</t>
        </is>
      </c>
      <c r="D10" s="8" t="inlineStr">
        <is>
          <t>Elektronica</t>
        </is>
      </c>
      <c r="E10" s="8" t="inlineStr">
        <is>
          <t>Thijs Willems</t>
        </is>
      </c>
      <c r="F10" s="8" t="inlineStr">
        <is>
          <t>Nijmegen</t>
        </is>
      </c>
      <c r="G10" s="5" t="n">
        <v>220</v>
      </c>
      <c r="H10" s="5" t="n">
        <v>210</v>
      </c>
      <c r="I10" s="9">
        <f>IFERROR(H10-G10,0)</f>
        <v/>
      </c>
      <c r="J10" s="8">
        <f>IF(AND(B10="Verkoop",I10&gt;0),"Margeregeling","Normaal")</f>
        <v/>
      </c>
      <c r="K10" s="8">
        <f>IF(H10&lt;=G10,"LET OP","OK")</f>
        <v/>
      </c>
      <c r="L10" s="8" t="inlineStr">
        <is>
          <t>Scherm heeft barst</t>
        </is>
      </c>
    </row>
    <row r="11">
      <c r="A11" s="3" t="inlineStr">
        <is>
          <t>03-04-2026</t>
        </is>
      </c>
      <c r="B11" s="4" t="inlineStr">
        <is>
          <t>Verkoop</t>
        </is>
      </c>
      <c r="C11" s="4" t="inlineStr">
        <is>
          <t>Kunstwerk / poster</t>
        </is>
      </c>
      <c r="D11" s="4" t="inlineStr">
        <is>
          <t>Kunst</t>
        </is>
      </c>
      <c r="E11" s="4" t="inlineStr">
        <is>
          <t>Lieke Peters</t>
        </is>
      </c>
      <c r="F11" s="4" t="inlineStr">
        <is>
          <t>Breda</t>
        </is>
      </c>
      <c r="G11" s="5" t="n">
        <v>40</v>
      </c>
      <c r="H11" s="5" t="n">
        <v>65</v>
      </c>
      <c r="I11" s="6">
        <f>IFERROR(H11-G11,0)</f>
        <v/>
      </c>
      <c r="J11" s="4">
        <f>IF(AND(B11="Verkoop",I11&gt;0),"Margeregeling","Normaal")</f>
        <v/>
      </c>
      <c r="K11" s="4">
        <f>IF(H11&lt;=G11,"LET OP","OK")</f>
        <v/>
      </c>
      <c r="L11" s="4" t="inlineStr">
        <is>
          <t>Ingelijst, gesigneerd</t>
        </is>
      </c>
    </row>
    <row r="12">
      <c r="A12" s="7" t="inlineStr">
        <is>
          <t>14-04-2026</t>
        </is>
      </c>
      <c r="B12" s="8" t="inlineStr">
        <is>
          <t>Verkoop</t>
        </is>
      </c>
      <c r="C12" s="8" t="inlineStr">
        <is>
          <t>Audio-apparatuur</t>
        </is>
      </c>
      <c r="D12" s="8" t="inlineStr">
        <is>
          <t>Elektronica</t>
        </is>
      </c>
      <c r="E12" s="8" t="inlineStr">
        <is>
          <t>Ruben Hendriks</t>
        </is>
      </c>
      <c r="F12" s="8" t="inlineStr">
        <is>
          <t>Haarlem</t>
        </is>
      </c>
      <c r="G12" s="5" t="n">
        <v>300</v>
      </c>
      <c r="H12" s="5" t="n">
        <v>480</v>
      </c>
      <c r="I12" s="9">
        <f>IFERROR(H12-G12,0)</f>
        <v/>
      </c>
      <c r="J12" s="8">
        <f>IF(AND(B12="Verkoop",I12&gt;0),"Margeregeling","Normaal")</f>
        <v/>
      </c>
      <c r="K12" s="8">
        <f>IF(H12&lt;=G12,"LET OP","OK")</f>
        <v/>
      </c>
      <c r="L12" s="8" t="inlineStr">
        <is>
          <t>Vintage versterker</t>
        </is>
      </c>
    </row>
  </sheetData>
  <mergeCells count="1">
    <mergeCell ref="A1:L1"/>
  </mergeCells>
  <conditionalFormatting sqref="I3:I12">
    <cfRule type="expression" priority="1" dxfId="0" stopIfTrue="1">
      <formula>I3&gt;0</formula>
    </cfRule>
    <cfRule type="expression" priority="2" dxfId="1" stopIfTrue="1">
      <formula>I3&lt;=0</formula>
    </cfRule>
  </conditionalFormatting>
  <conditionalFormatting sqref="K3:K12">
    <cfRule type="expression" priority="3" dxfId="2" stopIfTrue="1">
      <formula>K3="LET OP"</formula>
    </cfRule>
    <cfRule type="expression" priority="4" dxfId="3" stopIfTrue="1">
      <formula>K3="OK"</formula>
    </cfRule>
  </conditionalFormatting>
  <dataValidations count="2">
    <dataValidation sqref="B3:B12" showErrorMessage="1" showInputMessage="1" allowBlank="1" type="list">
      <formula1>"Inkoop,Verkoop"</formula1>
    </dataValidation>
    <dataValidation sqref="D3:D12" showErrorMessage="1" showInputMessage="1" allowBlank="1" type="list">
      <formula1>"Meubilair,Elektronica,Fiets,Kunst,Overig"</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46" customWidth="1" min="1" max="1"/>
    <col width="22" customWidth="1" min="2" max="2"/>
    <col width="4" customWidth="1" min="3" max="3"/>
    <col width="20" customWidth="1" min="4" max="4"/>
  </cols>
  <sheetData>
    <row r="1" ht="24" customHeight="1">
      <c r="A1" s="10" t="inlineStr">
        <is>
          <t>Margerekening BTW - Samenvatting</t>
        </is>
      </c>
    </row>
    <row r="2"/>
    <row r="3">
      <c r="A3" s="11" t="inlineStr">
        <is>
          <t>Totaal inkoopwaarde</t>
        </is>
      </c>
      <c r="B3" s="12">
        <f>SUM(Invoer!G3:G12)</f>
        <v/>
      </c>
    </row>
    <row r="4">
      <c r="A4" s="11" t="inlineStr">
        <is>
          <t>Totaal verkoopwaarde</t>
        </is>
      </c>
      <c r="B4" s="12">
        <f>SUM(Invoer!H3:H12)</f>
        <v/>
      </c>
    </row>
    <row r="5">
      <c r="A5" s="11" t="inlineStr">
        <is>
          <t>Totale brutomarge</t>
        </is>
      </c>
      <c r="B5" s="12">
        <f>SUM(Invoer!I3:I12)</f>
        <v/>
      </c>
    </row>
    <row r="6">
      <c r="A6" s="11" t="inlineStr">
        <is>
          <t>Aantal verkooptransacties</t>
        </is>
      </c>
      <c r="B6" s="13">
        <f>COUNTIF(Invoer!B3:B12,"Verkoop")</f>
        <v/>
      </c>
    </row>
    <row r="7">
      <c r="A7" s="11" t="inlineStr">
        <is>
          <t>Aantal margeregeling</t>
        </is>
      </c>
      <c r="B7" s="13">
        <f>COUNTIF(Invoer!J3:J12,"Margeregeling")</f>
        <v/>
      </c>
    </row>
    <row r="8">
      <c r="A8" s="11" t="inlineStr">
        <is>
          <t>Gemiddelde marge per verkoop</t>
        </is>
      </c>
      <c r="B8" s="12">
        <f>IFERROR(AVERAGE(Invoer!I3:I12),0)</f>
        <v/>
      </c>
    </row>
    <row r="9">
      <c r="A9" s="11" t="inlineStr">
        <is>
          <t>Margepercentage</t>
        </is>
      </c>
      <c r="B9" s="14">
        <f>IFERROR(B9/B8,0)</f>
        <v/>
      </c>
    </row>
    <row r="10"/>
    <row r="11"/>
    <row r="12">
      <c r="A12" s="15" t="inlineStr">
        <is>
          <t>Vergelijking BTW-regelingen</t>
        </is>
      </c>
    </row>
    <row r="13">
      <c r="A13" s="8" t="inlineStr">
        <is>
          <t>Btw volgens normale regeling (over volledige verkoopprijs)</t>
        </is>
      </c>
      <c r="B13" s="12">
        <f>IFERROR(B4*21/121,0)</f>
        <v/>
      </c>
    </row>
    <row r="14">
      <c r="A14" s="4" t="inlineStr">
        <is>
          <t>Btw volgens margeregeling (alleen over brutomarge)</t>
        </is>
      </c>
      <c r="B14" s="12">
        <f>IFERROR(B5*21/121,0)</f>
        <v/>
      </c>
    </row>
    <row r="15">
      <c r="A15" s="8" t="inlineStr">
        <is>
          <t>Besparing door margeregeling</t>
        </is>
      </c>
      <c r="B15" s="12">
        <f>B13-B14</f>
        <v/>
      </c>
    </row>
    <row r="16">
      <c r="B16" s="17" t="n"/>
    </row>
  </sheetData>
  <mergeCells count="2">
    <mergeCell ref="A1:D1"/>
    <mergeCell ref="A12:B1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27"/>
  <sheetViews>
    <sheetView workbookViewId="0">
      <selection activeCell="A1" sqref="A1"/>
    </sheetView>
  </sheetViews>
  <sheetFormatPr baseColWidth="8" defaultRowHeight="15"/>
  <cols>
    <col width="22" customWidth="1" min="1" max="1"/>
    <col width="18" customWidth="1" min="2" max="2"/>
    <col width="20" customWidth="1" min="3" max="3"/>
    <col width="20" customWidth="1" min="4" max="4"/>
  </cols>
  <sheetData>
    <row r="1" ht="26" customHeight="1">
      <c r="A1" s="10" t="inlineStr">
        <is>
          <t>Dashboard - Margeregeling BTW</t>
        </is>
      </c>
    </row>
    <row r="2"/>
    <row r="3" ht="20" customHeight="1">
      <c r="A3" s="18" t="inlineStr">
        <is>
          <t>Totale brutomarge</t>
        </is>
      </c>
      <c r="B3" s="18" t="inlineStr">
        <is>
          <t>Aantal verkopen</t>
        </is>
      </c>
      <c r="C3" s="18" t="inlineStr">
        <is>
          <t>Gemiddelde marge</t>
        </is>
      </c>
      <c r="D3" s="18" t="inlineStr">
        <is>
          <t>Margepercentage</t>
        </is>
      </c>
    </row>
    <row r="4" ht="26" customHeight="1">
      <c r="A4" s="19">
        <f>Margerekening!B5</f>
        <v/>
      </c>
      <c r="B4" s="20">
        <f>Margerekening!B6</f>
        <v/>
      </c>
      <c r="C4" s="19">
        <f>Margerekening!B8</f>
        <v/>
      </c>
      <c r="D4" s="21">
        <f>Margerekening!B9</f>
        <v/>
      </c>
    </row>
    <row r="5"/>
    <row r="6"/>
    <row r="7">
      <c r="A7" s="15" t="inlineStr">
        <is>
          <t>Categorie-overzicht</t>
        </is>
      </c>
    </row>
    <row r="8">
      <c r="A8" s="2" t="inlineStr">
        <is>
          <t>Categorie</t>
        </is>
      </c>
      <c r="B8" s="2" t="inlineStr">
        <is>
          <t>Brutomarge</t>
        </is>
      </c>
      <c r="C8" s="2" t="inlineStr">
        <is>
          <t>Aantal verkopen</t>
        </is>
      </c>
    </row>
    <row r="9">
      <c r="A9" s="22" t="inlineStr">
        <is>
          <t>Meubilair</t>
        </is>
      </c>
      <c r="B9" s="23">
        <f>SUMIFS(Invoer!I3:I12,Invoer!D3:D12,A9,Invoer!B3:B12,"Verkoop")</f>
        <v/>
      </c>
      <c r="C9" s="24">
        <f>COUNTIFS(Invoer!D3:D12,A9,Invoer!B3:B12,"Verkoop")</f>
        <v/>
      </c>
    </row>
    <row r="10">
      <c r="A10" s="25" t="inlineStr">
        <is>
          <t>Elektronica</t>
        </is>
      </c>
      <c r="B10" s="26">
        <f>SUMIFS(Invoer!I3:I12,Invoer!D3:D12,A10,Invoer!B3:B12,"Verkoop")</f>
        <v/>
      </c>
      <c r="C10" s="27">
        <f>COUNTIFS(Invoer!D3:D12,A10,Invoer!B3:B12,"Verkoop")</f>
        <v/>
      </c>
    </row>
    <row r="11">
      <c r="A11" s="22" t="inlineStr">
        <is>
          <t>Fiets</t>
        </is>
      </c>
      <c r="B11" s="23">
        <f>SUMIFS(Invoer!I3:I12,Invoer!D3:D12,A11,Invoer!B3:B12,"Verkoop")</f>
        <v/>
      </c>
      <c r="C11" s="24">
        <f>COUNTIFS(Invoer!D3:D12,A11,Invoer!B3:B12,"Verkoop")</f>
        <v/>
      </c>
    </row>
    <row r="12">
      <c r="A12" s="25" t="inlineStr">
        <is>
          <t>Kunst</t>
        </is>
      </c>
      <c r="B12" s="26">
        <f>SUMIFS(Invoer!I3:I12,Invoer!D3:D12,A12,Invoer!B3:B12,"Verkoop")</f>
        <v/>
      </c>
      <c r="C12" s="27">
        <f>COUNTIFS(Invoer!D3:D12,A12,Invoer!B3:B12,"Verkoop")</f>
        <v/>
      </c>
    </row>
    <row r="13">
      <c r="A13" s="22" t="inlineStr">
        <is>
          <t>Overig</t>
        </is>
      </c>
      <c r="B13" s="23">
        <f>SUMIFS(Invoer!I3:I12,Invoer!D3:D12,A13,Invoer!B3:B12,"Verkoop")</f>
        <v/>
      </c>
      <c r="C13" s="24">
        <f>COUNTIFS(Invoer!D3:D12,A13,Invoer!B3:B12,"Verkoop")</f>
        <v/>
      </c>
    </row>
    <row r="14"/>
    <row r="15"/>
    <row r="16">
      <c r="A16" s="15" t="inlineStr">
        <is>
          <t>Margeontwikkeling per datum</t>
        </is>
      </c>
    </row>
    <row r="17">
      <c r="A17" s="2" t="inlineStr">
        <is>
          <t>Transactiedatum</t>
        </is>
      </c>
      <c r="B17" s="2" t="inlineStr">
        <is>
          <t>Marge</t>
        </is>
      </c>
      <c r="C17" s="2" t="inlineStr">
        <is>
          <t>Cumulatieve marge</t>
        </is>
      </c>
    </row>
    <row r="18">
      <c r="A18" s="3">
        <f>Invoer!A3</f>
        <v/>
      </c>
      <c r="B18" s="23">
        <f>Invoer!I3</f>
        <v/>
      </c>
      <c r="C18" s="23">
        <f>B18</f>
        <v/>
      </c>
    </row>
    <row r="19">
      <c r="A19" s="7">
        <f>Invoer!A4</f>
        <v/>
      </c>
      <c r="B19" s="26">
        <f>Invoer!I4</f>
        <v/>
      </c>
      <c r="C19" s="26">
        <f>C18+B19</f>
        <v/>
      </c>
    </row>
    <row r="20">
      <c r="A20" s="3">
        <f>Invoer!A5</f>
        <v/>
      </c>
      <c r="B20" s="23">
        <f>Invoer!I5</f>
        <v/>
      </c>
      <c r="C20" s="23">
        <f>C19+B20</f>
        <v/>
      </c>
    </row>
    <row r="21">
      <c r="A21" s="7">
        <f>Invoer!A6</f>
        <v/>
      </c>
      <c r="B21" s="26">
        <f>Invoer!I6</f>
        <v/>
      </c>
      <c r="C21" s="26">
        <f>C20+B21</f>
        <v/>
      </c>
    </row>
    <row r="22">
      <c r="A22" s="3">
        <f>Invoer!A7</f>
        <v/>
      </c>
      <c r="B22" s="23">
        <f>Invoer!I7</f>
        <v/>
      </c>
      <c r="C22" s="23">
        <f>C21+B22</f>
        <v/>
      </c>
    </row>
    <row r="23">
      <c r="A23" s="7">
        <f>Invoer!A8</f>
        <v/>
      </c>
      <c r="B23" s="26">
        <f>Invoer!I8</f>
        <v/>
      </c>
      <c r="C23" s="26">
        <f>C22+B23</f>
        <v/>
      </c>
    </row>
    <row r="24">
      <c r="A24" s="3">
        <f>Invoer!A9</f>
        <v/>
      </c>
      <c r="B24" s="23">
        <f>Invoer!I9</f>
        <v/>
      </c>
      <c r="C24" s="23">
        <f>C23+B24</f>
        <v/>
      </c>
    </row>
    <row r="25">
      <c r="A25" s="7">
        <f>Invoer!A10</f>
        <v/>
      </c>
      <c r="B25" s="26">
        <f>Invoer!I10</f>
        <v/>
      </c>
      <c r="C25" s="26">
        <f>C24+B25</f>
        <v/>
      </c>
    </row>
    <row r="26">
      <c r="A26" s="3">
        <f>Invoer!A11</f>
        <v/>
      </c>
      <c r="B26" s="23">
        <f>Invoer!I11</f>
        <v/>
      </c>
      <c r="C26" s="23">
        <f>C25+B26</f>
        <v/>
      </c>
    </row>
    <row r="27">
      <c r="A27" s="7">
        <f>Invoer!A12</f>
        <v/>
      </c>
      <c r="B27" s="26">
        <f>Invoer!I12</f>
        <v/>
      </c>
      <c r="C27" s="26">
        <f>C26+B27</f>
        <v/>
      </c>
    </row>
  </sheetData>
  <mergeCells count="3">
    <mergeCell ref="A1:H1"/>
    <mergeCell ref="A7:C7"/>
    <mergeCell ref="A16:C16"/>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30" customWidth="1" min="1" max="1"/>
    <col width="60" customWidth="1" min="2" max="2"/>
  </cols>
  <sheetData>
    <row r="1" ht="24" customHeight="1">
      <c r="A1" s="10" t="inlineStr">
        <is>
          <t>Uitleg - Margeregeling BTW</t>
        </is>
      </c>
    </row>
    <row r="2"/>
    <row r="3">
      <c r="A3" s="11" t="inlineStr">
        <is>
          <t>Wat is de margeregeling?</t>
        </is>
      </c>
      <c r="B3" s="31" t="n"/>
    </row>
    <row r="4" ht="55" customHeight="1">
      <c r="A4" s="29" t="inlineStr">
        <is>
          <t>De margeregeling btw is een bijzondere btw-regeling voor handelaren in gebruikte goederen, kunst, antiek en verzamelobjecten. In plaats van btw te berekenen over de volledige verkoopprijs, betaalt u alleen btw over de winstmarge (verkoopprijs minus inkoopprijs).</t>
        </is>
      </c>
      <c r="B4" s="31" t="n"/>
    </row>
    <row r="5"/>
    <row r="6">
      <c r="A6" s="11" t="inlineStr">
        <is>
          <t>Wanneer is de margeregeling van toepassing?</t>
        </is>
      </c>
      <c r="B6" s="31" t="n"/>
    </row>
    <row r="7" ht="55" customHeight="1">
      <c r="A7" s="29" t="inlineStr">
        <is>
          <t>De margeregeling geldt alleen voor gebruikte goederen die zijn ingekocht zonder btw-aftrek, bijvoorbeeld van particulieren, of specifiek voor kunst, antiek en verzamelobjecten onder voorwaarden van de Belastingdienst. Nieuwe goederen en goederen met btw-aftrek vallen hier niet onder.</t>
        </is>
      </c>
      <c r="B7" s="31" t="n"/>
    </row>
    <row r="8"/>
    <row r="9">
      <c r="A9" s="11" t="inlineStr">
        <is>
          <t>Wat moet u invullen?</t>
        </is>
      </c>
      <c r="B9" s="31" t="n"/>
    </row>
    <row r="10" ht="55" customHeight="1">
      <c r="A10" s="29" t="inlineStr">
        <is>
          <t>Vul in het werkblad 'Invoer' de geel gemarkeerde cellen in: Inkoopprijs (incl. btw) en Verkoopprijs (incl. btw). De overige kolommen zoals Brutomarge en Btw-regeling worden automatisch berekend met formules.</t>
        </is>
      </c>
      <c r="B10" s="31" t="n"/>
    </row>
    <row r="11"/>
    <row r="12">
      <c r="A12" s="11" t="inlineStr">
        <is>
          <t>Kolom Validatie</t>
        </is>
      </c>
      <c r="B12" s="31" t="n"/>
    </row>
    <row r="13" ht="55" customHeight="1">
      <c r="A13" s="29" t="inlineStr">
        <is>
          <t>Als de verkoopprijs lager is dan of gelijk aan de inkoopprijs, verschijnt 'LET OP'. Dit betekent dat er geen positieve marge is en er mogelijk geen sprake is van winst voor de margeregeling.</t>
        </is>
      </c>
      <c r="B13" s="31" t="n"/>
    </row>
    <row r="14"/>
    <row r="15">
      <c r="A15" s="11" t="inlineStr">
        <is>
          <t>Werkblad Margerekening</t>
        </is>
      </c>
      <c r="B15" s="31" t="n"/>
    </row>
    <row r="16" ht="55" customHeight="1">
      <c r="A16" s="29" t="inlineStr">
        <is>
          <t>Hier vindt u de totalen: totale inkoopwaarde, verkoopwaarde, brutomarge en het margepercentage. Ook een vergelijking tussen de btw volgens de normale regeling en de margeregeling, zodat u het administratieve voordeel inzichtelijk krijgt.</t>
        </is>
      </c>
      <c r="B16" s="31" t="n"/>
    </row>
    <row r="17"/>
    <row r="18">
      <c r="A18" s="11" t="inlineStr">
        <is>
          <t>Werkblad Dashboard</t>
        </is>
      </c>
      <c r="B18" s="31" t="n"/>
    </row>
    <row r="19" ht="55" customHeight="1">
      <c r="A19" s="29" t="inlineStr">
        <is>
          <t>Een visueel overzicht met KPI-tegels en grafieken: brutomarge per categorie, verdeling van verkopen per categorie en de ontwikkeling van de cumulatieve marge over de tijd.</t>
        </is>
      </c>
      <c r="B19" s="31" t="n"/>
    </row>
    <row r="20"/>
    <row r="21">
      <c r="A21" s="11" t="inlineStr">
        <is>
          <t>Let op: administratie</t>
        </is>
      </c>
      <c r="B21" s="31" t="n"/>
    </row>
    <row r="22" ht="55" customHeight="1">
      <c r="A22" s="29" t="inlineStr">
        <is>
          <t>Voor de Belastingdienst bent u verplicht een correcte inkoop- en verkoopadministratie bij te houden per artikel (het zogenaamde 'margeregister'). Bewaar altijd bewijsstukken van de inkoop, zoals een verklaring van de particuliere verkoper.</t>
        </is>
      </c>
      <c r="B22" s="31" t="n"/>
    </row>
    <row r="23"/>
    <row r="24">
      <c r="A24" s="11" t="inlineStr">
        <is>
          <t>Disclaimer</t>
        </is>
      </c>
      <c r="B24" s="31" t="n"/>
    </row>
    <row r="25" ht="55" customHeight="1">
      <c r="A25" s="29" t="inlineStr">
        <is>
          <t>Dit sjabloon is bedoeld als hulpmiddel en vervangt geen professioneel fiscaal advies. Raadpleeg bij twijfel altijd een boekhouder, administratiekantoor of de Belastingdienst.</t>
        </is>
      </c>
      <c r="B25" s="31" t="n"/>
    </row>
  </sheetData>
  <mergeCells count="17">
    <mergeCell ref="A1:B1"/>
    <mergeCell ref="A3:B3"/>
    <mergeCell ref="A4:B4"/>
    <mergeCell ref="A6:B6"/>
    <mergeCell ref="A7:B7"/>
    <mergeCell ref="A9:B9"/>
    <mergeCell ref="A10:B10"/>
    <mergeCell ref="A12:B12"/>
    <mergeCell ref="A13:B13"/>
    <mergeCell ref="A15:B15"/>
    <mergeCell ref="A16:B16"/>
    <mergeCell ref="A18:B18"/>
    <mergeCell ref="A19:B19"/>
    <mergeCell ref="A21:B21"/>
    <mergeCell ref="A22:B22"/>
    <mergeCell ref="A24:B24"/>
    <mergeCell ref="A25:B25"/>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2026-07-02T19:56:34Z</dcterms:created>
  <dcterms:modified xmlns:dcterms="http://purl.org/dc/terms/" xmlns:xsi="http://www.w3.org/2001/XMLSchema-instance" xsi:type="dcterms:W3CDTF">2026-07-02T19:56:34Z</dcterms:modified>
</cp:coreProperties>
</file>