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soneelsplanning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ructies" sheetId="3" state="visible" r:id="rId3"/>
  </sheets>
  <definedNames>
    <definedName name="_xlnm._FilterDatabase" localSheetId="0" hidden="1">'Personeelsplanning'!$A$3:$N$13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-MM-JJJJ"/>
    <numFmt numFmtId="165" formatCode="hh:mm"/>
    <numFmt numFmtId="166" formatCode="&quot;€&quot; #.##0,00"/>
  </numFmts>
  <fonts count="3">
    <font>
      <name val="Calibri"/>
      <family val="2"/>
      <color theme="1"/>
      <sz val="11"/>
      <scheme val="minor"/>
    </font>
    <font>
      <b val="1"/>
      <color rgb="001E293B"/>
      <sz val="16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2" fontId="0" fillId="3" borderId="1" pivotButton="0" quotePrefix="0" xfId="0"/>
    <xf numFmtId="166" fontId="0" fillId="4" borderId="1" applyAlignment="1" pivotButton="0" quotePrefix="0" xfId="0">
      <alignment horizontal="center" vertical="center"/>
    </xf>
    <xf numFmtId="166" fontId="0" fillId="3" borderId="1" pivotButton="0" quotePrefix="0" xfId="0"/>
    <xf numFmtId="0" fontId="0" fillId="4" borderId="1" applyAlignment="1" pivotButton="0" quotePrefix="0" xfId="0">
      <alignment horizontal="center" vertical="center"/>
    </xf>
    <xf numFmtId="164" fontId="0" fillId="5" borderId="1" applyAlignment="1" pivotButton="0" quotePrefix="0" xfId="0">
      <alignment horizontal="center" vertical="center"/>
    </xf>
    <xf numFmtId="0" fontId="0" fillId="5" borderId="1" pivotButton="0" quotePrefix="0" xfId="0"/>
    <xf numFmtId="0" fontId="0" fillId="5" borderId="1" applyAlignment="1" pivotButton="0" quotePrefix="0" xfId="0">
      <alignment horizontal="center" vertical="center"/>
    </xf>
    <xf numFmtId="2" fontId="0" fillId="5" borderId="1" pivotButton="0" quotePrefix="0" xfId="0"/>
    <xf numFmtId="166" fontId="0" fillId="5" borderId="1" pivotButton="0" quotePrefix="0" xfId="0"/>
    <xf numFmtId="0" fontId="1" fillId="0" borderId="0" pivotButton="0" quotePrefix="0" xfId="0"/>
    <xf numFmtId="1" fontId="0" fillId="5" borderId="1" pivotButton="0" quotePrefix="0" xfId="0"/>
    <xf numFmtId="1" fontId="0" fillId="3" borderId="1" pivotButton="0" quotePrefix="0" xfId="0"/>
    <xf numFmtId="0" fontId="2" fillId="6" borderId="0" pivotButton="0" quotePrefix="0" xfId="0"/>
    <xf numFmtId="0" fontId="0" fillId="6" borderId="0" pivotButton="0" quotePrefix="0" xfId="0"/>
    <xf numFmtId="164" fontId="0" fillId="3" borderId="1" pivotButton="0" quotePrefix="0" xfId="0"/>
    <xf numFmtId="164" fontId="0" fillId="5" borderId="1" pivotButton="0" quotePrefix="0" xfId="0"/>
    <xf numFmtId="0" fontId="2" fillId="6" borderId="1" pivotButton="0" quotePrefix="0" xfId="0"/>
    <xf numFmtId="0" fontId="0" fillId="6" borderId="1" pivotButton="0" quotePrefix="0" xfId="0"/>
    <xf numFmtId="0" fontId="0" fillId="0" borderId="1" applyAlignment="1" pivotButton="0" quotePrefix="0" xfId="0">
      <alignment vertical="center" wrapText="1"/>
    </xf>
    <xf numFmtId="0" fontId="0" fillId="0" borderId="1" pivotButton="0" quotePrefix="0" xfId="0"/>
    <xf numFmtId="164" fontId="0" fillId="3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6" fontId="0" fillId="3" borderId="1" pivotButton="0" quotePrefix="0" xfId="0"/>
    <xf numFmtId="164" fontId="0" fillId="5" borderId="1" applyAlignment="1" pivotButton="0" quotePrefix="0" xfId="0">
      <alignment horizontal="center" vertical="center"/>
    </xf>
    <xf numFmtId="166" fontId="0" fillId="5" borderId="1" pivotButton="0" quotePrefix="0" xfId="0"/>
    <xf numFmtId="164" fontId="0" fillId="3" borderId="1" pivotButton="0" quotePrefix="0" xfId="0"/>
    <xf numFmtId="164" fontId="0" fillId="5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4">
    <dxf>
      <font>
        <b val="1"/>
        <color rgb="0022C55E"/>
      </font>
    </dxf>
    <dxf>
      <font>
        <b val="1"/>
        <color rgb="00DC2626"/>
      </font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DC2626"/>
      </font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Geplande uren per locatie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'Samenvatting'!$A$13:$A$22</f>
            </numRef>
          </cat>
          <val>
            <numRef>
              <f>'Samenvatting'!$B$13:$B$22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Locatie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Kostenontwikkeling per dag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'Samenvatting'!B38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'Samenvatting'!$A$39:$A$43</f>
            </numRef>
          </cat>
          <val>
            <numRef>
              <f>'Samenvatting'!$B$39:$B$43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Kosten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uren per functie</a:t>
            </a:r>
          </a:p>
        </rich>
      </tx>
    </title>
    <plotArea>
      <pieChart>
        <varyColors val="1"/>
        <ser>
          <idx val="0"/>
          <order val="0"/>
          <tx>
            <strRef>
              <f>'Samenvatting'!B25</f>
            </strRef>
          </tx>
          <spPr>
            <a:ln xmlns:a="http://schemas.openxmlformats.org/drawingml/2006/main">
              <a:prstDash val="solid"/>
            </a:ln>
          </spPr>
          <cat>
            <numRef>
              <f>'Samenvatting'!$A$26:$A$35</f>
            </numRef>
          </cat>
          <val>
            <numRef>
              <f>'Samenvatting'!$B$26:$B$35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36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16" customWidth="1" min="4" max="4"/>
    <col width="14" customWidth="1" min="5" max="5"/>
    <col width="10" customWidth="1" min="6" max="6"/>
    <col width="10" customWidth="1" min="7" max="7"/>
    <col width="10" customWidth="1" min="8" max="8"/>
    <col width="13" customWidth="1" min="9" max="9"/>
    <col width="11" customWidth="1" min="10" max="10"/>
    <col width="13" customWidth="1" min="11" max="11"/>
    <col width="15" customWidth="1" min="12" max="12"/>
    <col width="11" customWidth="1" min="13" max="13"/>
    <col width="32" customWidth="1" min="14" max="14"/>
  </cols>
  <sheetData>
    <row r="1">
      <c r="A1" s="1" t="inlineStr">
        <is>
          <t>Personeelsplanning 2026 - Weekoverzicht</t>
        </is>
      </c>
    </row>
    <row r="2"/>
    <row r="3" ht="22" customHeight="1">
      <c r="A3" s="2" t="inlineStr">
        <is>
          <t>Datum</t>
        </is>
      </c>
      <c r="B3" s="2" t="inlineStr">
        <is>
          <t>Dag</t>
        </is>
      </c>
      <c r="C3" s="2" t="inlineStr">
        <is>
          <t>Medewerker</t>
        </is>
      </c>
      <c r="D3" s="2" t="inlineStr">
        <is>
          <t>Functie</t>
        </is>
      </c>
      <c r="E3" s="2" t="inlineStr">
        <is>
          <t>Locatie</t>
        </is>
      </c>
      <c r="F3" s="2" t="inlineStr">
        <is>
          <t>Dienst</t>
        </is>
      </c>
      <c r="G3" s="2" t="inlineStr">
        <is>
          <t>Starttijd</t>
        </is>
      </c>
      <c r="H3" s="2" t="inlineStr">
        <is>
          <t>Eindtijd</t>
        </is>
      </c>
      <c r="I3" s="2" t="inlineStr">
        <is>
          <t>Geplande uren</t>
        </is>
      </c>
      <c r="J3" s="2" t="inlineStr">
        <is>
          <t>Uurloon</t>
        </is>
      </c>
      <c r="K3" s="2" t="inlineStr">
        <is>
          <t>Dienstkosten</t>
        </is>
      </c>
      <c r="L3" s="2" t="inlineStr">
        <is>
          <t>Beschikbaarheid</t>
        </is>
      </c>
      <c r="M3" s="2" t="inlineStr">
        <is>
          <t>Inzetbaar?</t>
        </is>
      </c>
      <c r="N3" s="2" t="inlineStr">
        <is>
          <t>Opmerking</t>
        </is>
      </c>
    </row>
    <row r="4">
      <c r="A4" s="27" t="n">
        <v>46209</v>
      </c>
      <c r="B4" s="4">
        <f>TEXT(A4,"dddd")</f>
        <v/>
      </c>
      <c r="C4" s="5" t="inlineStr">
        <is>
          <t>Sanne</t>
        </is>
      </c>
      <c r="D4" s="5" t="inlineStr">
        <is>
          <t>Planner</t>
        </is>
      </c>
      <c r="E4" s="5" t="inlineStr">
        <is>
          <t>Amsterdam</t>
        </is>
      </c>
      <c r="F4" s="5" t="inlineStr">
        <is>
          <t>Ochtend</t>
        </is>
      </c>
      <c r="G4" s="28" t="n">
        <v>0.3333333333333333</v>
      </c>
      <c r="H4" s="28" t="n">
        <v>0.6666666666666666</v>
      </c>
      <c r="I4" s="7">
        <f>(H4-G4)*24</f>
        <v/>
      </c>
      <c r="J4" s="29" t="n">
        <v>22</v>
      </c>
      <c r="K4" s="30">
        <f>I4*J4</f>
        <v/>
      </c>
      <c r="L4" s="10" t="inlineStr">
        <is>
          <t>Ja</t>
        </is>
      </c>
      <c r="M4" s="4">
        <f>IF(L4="Ja","Ja","Nee")</f>
        <v/>
      </c>
      <c r="N4" s="4">
        <f>IF(M4="Nee","Niet ingepland volgens beschikbaarheid","")</f>
        <v/>
      </c>
    </row>
    <row r="5">
      <c r="A5" s="31" t="n">
        <v>46209</v>
      </c>
      <c r="B5" s="12">
        <f>TEXT(A5,"dddd")</f>
        <v/>
      </c>
      <c r="C5" s="13" t="inlineStr">
        <is>
          <t>Daan</t>
        </is>
      </c>
      <c r="D5" s="13" t="inlineStr">
        <is>
          <t>Verkoop</t>
        </is>
      </c>
      <c r="E5" s="13" t="inlineStr">
        <is>
          <t>Rotterdam</t>
        </is>
      </c>
      <c r="F5" s="13" t="inlineStr">
        <is>
          <t>Middag</t>
        </is>
      </c>
      <c r="G5" s="28" t="n">
        <v>0.375</v>
      </c>
      <c r="H5" s="28" t="n">
        <v>0.7291666666666666</v>
      </c>
      <c r="I5" s="14">
        <f>(H5-G5)*24</f>
        <v/>
      </c>
      <c r="J5" s="29" t="n">
        <v>18.5</v>
      </c>
      <c r="K5" s="32">
        <f>I5*J5</f>
        <v/>
      </c>
      <c r="L5" s="10" t="inlineStr">
        <is>
          <t>Ja</t>
        </is>
      </c>
      <c r="M5" s="12">
        <f>IF(L5="Ja","Ja","Nee")</f>
        <v/>
      </c>
      <c r="N5" s="12">
        <f>IF(M5="Nee","Niet ingepland volgens beschikbaarheid","")</f>
        <v/>
      </c>
    </row>
    <row r="6">
      <c r="A6" s="27" t="n">
        <v>46210</v>
      </c>
      <c r="B6" s="4">
        <f>TEXT(A6,"dddd")</f>
        <v/>
      </c>
      <c r="C6" s="5" t="inlineStr">
        <is>
          <t>Emma</t>
        </is>
      </c>
      <c r="D6" s="5" t="inlineStr">
        <is>
          <t>Klantservice</t>
        </is>
      </c>
      <c r="E6" s="5" t="inlineStr">
        <is>
          <t>Utrecht</t>
        </is>
      </c>
      <c r="F6" s="5" t="inlineStr">
        <is>
          <t>Ochtend</t>
        </is>
      </c>
      <c r="G6" s="28" t="n">
        <v>0.3333333333333333</v>
      </c>
      <c r="H6" s="28" t="n">
        <v>0.6666666666666666</v>
      </c>
      <c r="I6" s="7">
        <f>(H6-G6)*24</f>
        <v/>
      </c>
      <c r="J6" s="29" t="n">
        <v>17</v>
      </c>
      <c r="K6" s="30">
        <f>I6*J6</f>
        <v/>
      </c>
      <c r="L6" s="10" t="inlineStr">
        <is>
          <t>Nee</t>
        </is>
      </c>
      <c r="M6" s="4">
        <f>IF(L6="Ja","Ja","Nee")</f>
        <v/>
      </c>
      <c r="N6" s="4">
        <f>IF(M6="Nee","Niet ingepland volgens beschikbaarheid","")</f>
        <v/>
      </c>
    </row>
    <row r="7">
      <c r="A7" s="31" t="n">
        <v>46210</v>
      </c>
      <c r="B7" s="12">
        <f>TEXT(A7,"dddd")</f>
        <v/>
      </c>
      <c r="C7" s="13" t="inlineStr">
        <is>
          <t>Lars</t>
        </is>
      </c>
      <c r="D7" s="13" t="inlineStr">
        <is>
          <t>Magazijn</t>
        </is>
      </c>
      <c r="E7" s="13" t="inlineStr">
        <is>
          <t>Eindhoven</t>
        </is>
      </c>
      <c r="F7" s="13" t="inlineStr">
        <is>
          <t>Avond</t>
        </is>
      </c>
      <c r="G7" s="28" t="n">
        <v>0.5833333333333334</v>
      </c>
      <c r="H7" s="28" t="n">
        <v>0.9166666666666666</v>
      </c>
      <c r="I7" s="14">
        <f>(H7-G7)*24</f>
        <v/>
      </c>
      <c r="J7" s="29" t="n">
        <v>16</v>
      </c>
      <c r="K7" s="32">
        <f>I7*J7</f>
        <v/>
      </c>
      <c r="L7" s="10" t="inlineStr">
        <is>
          <t>Ja</t>
        </is>
      </c>
      <c r="M7" s="12">
        <f>IF(L7="Ja","Ja","Nee")</f>
        <v/>
      </c>
      <c r="N7" s="12">
        <f>IF(M7="Nee","Niet ingepland volgens beschikbaarheid","")</f>
        <v/>
      </c>
    </row>
    <row r="8">
      <c r="A8" s="27" t="n">
        <v>46211</v>
      </c>
      <c r="B8" s="4">
        <f>TEXT(A8,"dddd")</f>
        <v/>
      </c>
      <c r="C8" s="5" t="inlineStr">
        <is>
          <t>Sophie</t>
        </is>
      </c>
      <c r="D8" s="5" t="inlineStr">
        <is>
          <t>Administratie</t>
        </is>
      </c>
      <c r="E8" s="5" t="inlineStr">
        <is>
          <t>Den Haag</t>
        </is>
      </c>
      <c r="F8" s="5" t="inlineStr">
        <is>
          <t>Ochtend</t>
        </is>
      </c>
      <c r="G8" s="28" t="n">
        <v>0.375</v>
      </c>
      <c r="H8" s="28" t="n">
        <v>0.7083333333333334</v>
      </c>
      <c r="I8" s="7">
        <f>(H8-G8)*24</f>
        <v/>
      </c>
      <c r="J8" s="29" t="n">
        <v>19.5</v>
      </c>
      <c r="K8" s="30">
        <f>I8*J8</f>
        <v/>
      </c>
      <c r="L8" s="10" t="inlineStr">
        <is>
          <t>Ja</t>
        </is>
      </c>
      <c r="M8" s="4">
        <f>IF(L8="Ja","Ja","Nee")</f>
        <v/>
      </c>
      <c r="N8" s="4">
        <f>IF(M8="Nee","Niet ingepland volgens beschikbaarheid","")</f>
        <v/>
      </c>
    </row>
    <row r="9">
      <c r="A9" s="31" t="n">
        <v>46211</v>
      </c>
      <c r="B9" s="12">
        <f>TEXT(A9,"dddd")</f>
        <v/>
      </c>
      <c r="C9" s="13" t="inlineStr">
        <is>
          <t>Bram</t>
        </is>
      </c>
      <c r="D9" s="13" t="inlineStr">
        <is>
          <t>Logistiek</t>
        </is>
      </c>
      <c r="E9" s="13" t="inlineStr">
        <is>
          <t>Tilburg</t>
        </is>
      </c>
      <c r="F9" s="13" t="inlineStr">
        <is>
          <t>Avond</t>
        </is>
      </c>
      <c r="G9" s="28" t="n">
        <v>0.5833333333333334</v>
      </c>
      <c r="H9" s="28" t="n">
        <v>0.9166666666666666</v>
      </c>
      <c r="I9" s="14">
        <f>(H9-G9)*24</f>
        <v/>
      </c>
      <c r="J9" s="29" t="n">
        <v>17.5</v>
      </c>
      <c r="K9" s="32">
        <f>I9*J9</f>
        <v/>
      </c>
      <c r="L9" s="10" t="inlineStr">
        <is>
          <t>Nee</t>
        </is>
      </c>
      <c r="M9" s="12">
        <f>IF(L9="Ja","Ja","Nee")</f>
        <v/>
      </c>
      <c r="N9" s="12">
        <f>IF(M9="Nee","Niet ingepland volgens beschikbaarheid","")</f>
        <v/>
      </c>
    </row>
    <row r="10">
      <c r="A10" s="27" t="n">
        <v>46212</v>
      </c>
      <c r="B10" s="4">
        <f>TEXT(A10,"dddd")</f>
        <v/>
      </c>
      <c r="C10" s="5" t="inlineStr">
        <is>
          <t>Julia</t>
        </is>
      </c>
      <c r="D10" s="5" t="inlineStr">
        <is>
          <t>HR</t>
        </is>
      </c>
      <c r="E10" s="5" t="inlineStr">
        <is>
          <t>Groningen</t>
        </is>
      </c>
      <c r="F10" s="5" t="inlineStr">
        <is>
          <t>Middag</t>
        </is>
      </c>
      <c r="G10" s="28" t="n">
        <v>0.4166666666666667</v>
      </c>
      <c r="H10" s="28" t="n">
        <v>0.75</v>
      </c>
      <c r="I10" s="7">
        <f>(H10-G10)*24</f>
        <v/>
      </c>
      <c r="J10" s="29" t="n">
        <v>21</v>
      </c>
      <c r="K10" s="30">
        <f>I10*J10</f>
        <v/>
      </c>
      <c r="L10" s="10" t="inlineStr">
        <is>
          <t>Ja</t>
        </is>
      </c>
      <c r="M10" s="4">
        <f>IF(L10="Ja","Ja","Nee")</f>
        <v/>
      </c>
      <c r="N10" s="4">
        <f>IF(M10="Nee","Niet ingepland volgens beschikbaarheid","")</f>
        <v/>
      </c>
    </row>
    <row r="11">
      <c r="A11" s="31" t="n">
        <v>46212</v>
      </c>
      <c r="B11" s="12">
        <f>TEXT(A11,"dddd")</f>
        <v/>
      </c>
      <c r="C11" s="13" t="inlineStr">
        <is>
          <t>Thijs</t>
        </is>
      </c>
      <c r="D11" s="13" t="inlineStr">
        <is>
          <t>Beveiliging</t>
        </is>
      </c>
      <c r="E11" s="13" t="inlineStr">
        <is>
          <t>Nijmegen</t>
        </is>
      </c>
      <c r="F11" s="13" t="inlineStr">
        <is>
          <t>Avond</t>
        </is>
      </c>
      <c r="G11" s="28" t="n">
        <v>0.625</v>
      </c>
      <c r="H11" s="28" t="n">
        <v>0.9583333333333334</v>
      </c>
      <c r="I11" s="14">
        <f>(H11-G11)*24</f>
        <v/>
      </c>
      <c r="J11" s="29" t="n">
        <v>18</v>
      </c>
      <c r="K11" s="32">
        <f>I11*J11</f>
        <v/>
      </c>
      <c r="L11" s="10" t="inlineStr">
        <is>
          <t>Ja</t>
        </is>
      </c>
      <c r="M11" s="12">
        <f>IF(L11="Ja","Ja","Nee")</f>
        <v/>
      </c>
      <c r="N11" s="12">
        <f>IF(M11="Nee","Niet ingepland volgens beschikbaarheid","")</f>
        <v/>
      </c>
    </row>
    <row r="12">
      <c r="A12" s="27" t="n">
        <v>46213</v>
      </c>
      <c r="B12" s="4">
        <f>TEXT(A12,"dddd")</f>
        <v/>
      </c>
      <c r="C12" s="5" t="inlineStr">
        <is>
          <t>Lieke</t>
        </is>
      </c>
      <c r="D12" s="5" t="inlineStr">
        <is>
          <t>Kassa</t>
        </is>
      </c>
      <c r="E12" s="5" t="inlineStr">
        <is>
          <t>Breda</t>
        </is>
      </c>
      <c r="F12" s="5" t="inlineStr">
        <is>
          <t>Ochtend</t>
        </is>
      </c>
      <c r="G12" s="28" t="n">
        <v>0.3333333333333333</v>
      </c>
      <c r="H12" s="28" t="n">
        <v>0.6666666666666666</v>
      </c>
      <c r="I12" s="7">
        <f>(H12-G12)*24</f>
        <v/>
      </c>
      <c r="J12" s="29" t="n">
        <v>15.5</v>
      </c>
      <c r="K12" s="30">
        <f>I12*J12</f>
        <v/>
      </c>
      <c r="L12" s="10" t="inlineStr">
        <is>
          <t>Nee</t>
        </is>
      </c>
      <c r="M12" s="4">
        <f>IF(L12="Ja","Ja","Nee")</f>
        <v/>
      </c>
      <c r="N12" s="4">
        <f>IF(M12="Nee","Niet ingepland volgens beschikbaarheid","")</f>
        <v/>
      </c>
    </row>
    <row r="13">
      <c r="A13" s="31" t="n">
        <v>46213</v>
      </c>
      <c r="B13" s="12">
        <f>TEXT(A13,"dddd")</f>
        <v/>
      </c>
      <c r="C13" s="13" t="inlineStr">
        <is>
          <t>Ruben</t>
        </is>
      </c>
      <c r="D13" s="13" t="inlineStr">
        <is>
          <t>Teamleider</t>
        </is>
      </c>
      <c r="E13" s="13" t="inlineStr">
        <is>
          <t>Haarlem</t>
        </is>
      </c>
      <c r="F13" s="13" t="inlineStr">
        <is>
          <t>Middag</t>
        </is>
      </c>
      <c r="G13" s="28" t="n">
        <v>0.375</v>
      </c>
      <c r="H13" s="28" t="n">
        <v>0.7291666666666666</v>
      </c>
      <c r="I13" s="14">
        <f>(H13-G13)*24</f>
        <v/>
      </c>
      <c r="J13" s="29" t="n">
        <v>28</v>
      </c>
      <c r="K13" s="32">
        <f>I13*J13</f>
        <v/>
      </c>
      <c r="L13" s="10" t="inlineStr">
        <is>
          <t>Ja</t>
        </is>
      </c>
      <c r="M13" s="12">
        <f>IF(L13="Ja","Ja","Nee")</f>
        <v/>
      </c>
      <c r="N13" s="12">
        <f>IF(M13="Nee","Niet ingepland volgens beschikbaarheid","")</f>
        <v/>
      </c>
    </row>
  </sheetData>
  <autoFilter ref="A3:N13"/>
  <mergeCells count="1">
    <mergeCell ref="A1:N1"/>
  </mergeCells>
  <conditionalFormatting sqref="M4:M13">
    <cfRule type="expression" priority="1" dxfId="0" stopIfTrue="1">
      <formula>M4="Ja"</formula>
    </cfRule>
    <cfRule type="expression" priority="2" dxfId="1" stopIfTrue="1">
      <formula>M4="Nee"</formula>
    </cfRule>
  </conditionalFormatting>
  <conditionalFormatting sqref="L4:L13">
    <cfRule type="expression" priority="3" dxfId="2" stopIfTrue="1">
      <formula>L4="Nee"</formula>
    </cfRule>
  </conditionalFormatting>
  <conditionalFormatting sqref="N4:N13">
    <cfRule type="expression" priority="4" dxfId="3" stopIfTrue="1">
      <formula>N4&lt;&gt;""</formula>
    </cfRule>
  </conditionalFormatting>
  <dataValidations count="1">
    <dataValidation sqref="L4:L13" showErrorMessage="1" showInputMessage="1" allowBlank="1" type="list">
      <formula1>"Ja,Nee"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8" customWidth="1" min="3" max="3"/>
  </cols>
  <sheetData>
    <row r="1">
      <c r="A1" s="16" t="inlineStr">
        <is>
          <t>Samenvatting - Management Dashboard</t>
        </is>
      </c>
    </row>
    <row r="2"/>
    <row r="3">
      <c r="A3" s="2" t="inlineStr">
        <is>
          <t>KPI</t>
        </is>
      </c>
      <c r="B3" s="2" t="inlineStr">
        <is>
          <t>Waarde</t>
        </is>
      </c>
    </row>
    <row r="4">
      <c r="A4" s="4" t="inlineStr">
        <is>
          <t>Totaal geplande uren</t>
        </is>
      </c>
      <c r="B4" s="7">
        <f>SUM('Personeelsplanning'!I4:I100)</f>
        <v/>
      </c>
    </row>
    <row r="5">
      <c r="A5" s="12" t="inlineStr">
        <is>
          <t>Totaal dienstkosten</t>
        </is>
      </c>
      <c r="B5" s="32">
        <f>SUM('Personeelsplanning'!K4:K100)</f>
        <v/>
      </c>
    </row>
    <row r="6">
      <c r="A6" s="4" t="inlineStr">
        <is>
          <t>Gemiddeld uurloon</t>
        </is>
      </c>
      <c r="B6" s="30">
        <f>IFERROR(AVERAGE('Personeelsplanning'!J4:J100),0)</f>
        <v/>
      </c>
    </row>
    <row r="7">
      <c r="A7" s="12" t="inlineStr">
        <is>
          <t>Aantal ingeplande diensten</t>
        </is>
      </c>
      <c r="B7" s="17">
        <f>COUNTIF('Personeelsplanning'!M4:M100,"Ja")</f>
        <v/>
      </c>
    </row>
    <row r="8">
      <c r="A8" s="4" t="inlineStr">
        <is>
          <t>Aantal medewerkers gepland</t>
        </is>
      </c>
      <c r="B8" s="18">
        <f>COUNTIF('Personeelsplanning'!C4:C100,"&lt;&gt;")</f>
        <v/>
      </c>
    </row>
    <row r="9">
      <c r="A9" s="12" t="inlineStr">
        <is>
          <t>Aantal diensten met tekort bezetting</t>
        </is>
      </c>
      <c r="B9" s="17">
        <f>COUNTIF('Personeelsplanning'!M4:M100,"Nee")</f>
        <v/>
      </c>
    </row>
    <row r="10"/>
    <row r="11">
      <c r="A11" s="19" t="inlineStr">
        <is>
          <t>Bezetting per locatie</t>
        </is>
      </c>
      <c r="B11" s="20" t="n"/>
      <c r="C11" s="20" t="n"/>
    </row>
    <row r="12">
      <c r="A12" s="2" t="inlineStr">
        <is>
          <t>Locatie</t>
        </is>
      </c>
      <c r="B12" s="2" t="inlineStr">
        <is>
          <t>Geplande uren</t>
        </is>
      </c>
      <c r="C12" s="2" t="inlineStr">
        <is>
          <t>Dienstkosten</t>
        </is>
      </c>
    </row>
    <row r="13">
      <c r="A13" s="4" t="inlineStr">
        <is>
          <t>Amsterdam</t>
        </is>
      </c>
      <c r="B13" s="7">
        <f>SUMIF('Personeelsplanning'!E4:E100,A13,'Personeelsplanning'!I4:I100)</f>
        <v/>
      </c>
      <c r="C13" s="30">
        <f>SUMIF('Personeelsplanning'!E4:E100,A13,'Personeelsplanning'!K4:K100)</f>
        <v/>
      </c>
    </row>
    <row r="14">
      <c r="A14" s="12" t="inlineStr">
        <is>
          <t>Rotterdam</t>
        </is>
      </c>
      <c r="B14" s="14">
        <f>SUMIF('Personeelsplanning'!E4:E100,A14,'Personeelsplanning'!I4:I100)</f>
        <v/>
      </c>
      <c r="C14" s="32">
        <f>SUMIF('Personeelsplanning'!E4:E100,A14,'Personeelsplanning'!K4:K100)</f>
        <v/>
      </c>
    </row>
    <row r="15">
      <c r="A15" s="4" t="inlineStr">
        <is>
          <t>Utrecht</t>
        </is>
      </c>
      <c r="B15" s="7">
        <f>SUMIF('Personeelsplanning'!E4:E100,A15,'Personeelsplanning'!I4:I100)</f>
        <v/>
      </c>
      <c r="C15" s="30">
        <f>SUMIF('Personeelsplanning'!E4:E100,A15,'Personeelsplanning'!K4:K100)</f>
        <v/>
      </c>
    </row>
    <row r="16">
      <c r="A16" s="12" t="inlineStr">
        <is>
          <t>Eindhoven</t>
        </is>
      </c>
      <c r="B16" s="14">
        <f>SUMIF('Personeelsplanning'!E4:E100,A16,'Personeelsplanning'!I4:I100)</f>
        <v/>
      </c>
      <c r="C16" s="32">
        <f>SUMIF('Personeelsplanning'!E4:E100,A16,'Personeelsplanning'!K4:K100)</f>
        <v/>
      </c>
    </row>
    <row r="17">
      <c r="A17" s="4" t="inlineStr">
        <is>
          <t>Den Haag</t>
        </is>
      </c>
      <c r="B17" s="7">
        <f>SUMIF('Personeelsplanning'!E4:E100,A17,'Personeelsplanning'!I4:I100)</f>
        <v/>
      </c>
      <c r="C17" s="30">
        <f>SUMIF('Personeelsplanning'!E4:E100,A17,'Personeelsplanning'!K4:K100)</f>
        <v/>
      </c>
    </row>
    <row r="18">
      <c r="A18" s="12" t="inlineStr">
        <is>
          <t>Tilburg</t>
        </is>
      </c>
      <c r="B18" s="14">
        <f>SUMIF('Personeelsplanning'!E4:E100,A18,'Personeelsplanning'!I4:I100)</f>
        <v/>
      </c>
      <c r="C18" s="32">
        <f>SUMIF('Personeelsplanning'!E4:E100,A18,'Personeelsplanning'!K4:K100)</f>
        <v/>
      </c>
    </row>
    <row r="19">
      <c r="A19" s="4" t="inlineStr">
        <is>
          <t>Groningen</t>
        </is>
      </c>
      <c r="B19" s="7">
        <f>SUMIF('Personeelsplanning'!E4:E100,A19,'Personeelsplanning'!I4:I100)</f>
        <v/>
      </c>
      <c r="C19" s="30">
        <f>SUMIF('Personeelsplanning'!E4:E100,A19,'Personeelsplanning'!K4:K100)</f>
        <v/>
      </c>
    </row>
    <row r="20">
      <c r="A20" s="12" t="inlineStr">
        <is>
          <t>Nijmegen</t>
        </is>
      </c>
      <c r="B20" s="14">
        <f>SUMIF('Personeelsplanning'!E4:E100,A20,'Personeelsplanning'!I4:I100)</f>
        <v/>
      </c>
      <c r="C20" s="32">
        <f>SUMIF('Personeelsplanning'!E4:E100,A20,'Personeelsplanning'!K4:K100)</f>
        <v/>
      </c>
    </row>
    <row r="21">
      <c r="A21" s="4" t="inlineStr">
        <is>
          <t>Breda</t>
        </is>
      </c>
      <c r="B21" s="7">
        <f>SUMIF('Personeelsplanning'!E4:E100,A21,'Personeelsplanning'!I4:I100)</f>
        <v/>
      </c>
      <c r="C21" s="30">
        <f>SUMIF('Personeelsplanning'!E4:E100,A21,'Personeelsplanning'!K4:K100)</f>
        <v/>
      </c>
    </row>
    <row r="22">
      <c r="A22" s="12" t="inlineStr">
        <is>
          <t>Haarlem</t>
        </is>
      </c>
      <c r="B22" s="14">
        <f>SUMIF('Personeelsplanning'!E4:E100,A22,'Personeelsplanning'!I4:I100)</f>
        <v/>
      </c>
      <c r="C22" s="32">
        <f>SUMIF('Personeelsplanning'!E4:E100,A22,'Personeelsplanning'!K4:K100)</f>
        <v/>
      </c>
    </row>
    <row r="23"/>
    <row r="24">
      <c r="A24" s="19" t="inlineStr">
        <is>
          <t>Uren per functie</t>
        </is>
      </c>
      <c r="B24" s="20" t="n"/>
    </row>
    <row r="25">
      <c r="A25" s="2" t="inlineStr">
        <is>
          <t>Functie</t>
        </is>
      </c>
      <c r="B25" s="2" t="inlineStr">
        <is>
          <t>Geplande uren</t>
        </is>
      </c>
    </row>
    <row r="26">
      <c r="A26" s="4" t="inlineStr">
        <is>
          <t>Planner</t>
        </is>
      </c>
      <c r="B26" s="7">
        <f>SUMIF('Personeelsplanning'!D4:D100,A26,'Personeelsplanning'!I4:I100)</f>
        <v/>
      </c>
    </row>
    <row r="27">
      <c r="A27" s="12" t="inlineStr">
        <is>
          <t>Verkoop</t>
        </is>
      </c>
      <c r="B27" s="14">
        <f>SUMIF('Personeelsplanning'!D4:D100,A27,'Personeelsplanning'!I4:I100)</f>
        <v/>
      </c>
    </row>
    <row r="28">
      <c r="A28" s="4" t="inlineStr">
        <is>
          <t>Klantservice</t>
        </is>
      </c>
      <c r="B28" s="7">
        <f>SUMIF('Personeelsplanning'!D4:D100,A28,'Personeelsplanning'!I4:I100)</f>
        <v/>
      </c>
    </row>
    <row r="29">
      <c r="A29" s="12" t="inlineStr">
        <is>
          <t>Magazijn</t>
        </is>
      </c>
      <c r="B29" s="14">
        <f>SUMIF('Personeelsplanning'!D4:D100,A29,'Personeelsplanning'!I4:I100)</f>
        <v/>
      </c>
    </row>
    <row r="30">
      <c r="A30" s="4" t="inlineStr">
        <is>
          <t>Administratie</t>
        </is>
      </c>
      <c r="B30" s="7">
        <f>SUMIF('Personeelsplanning'!D4:D100,A30,'Personeelsplanning'!I4:I100)</f>
        <v/>
      </c>
    </row>
    <row r="31">
      <c r="A31" s="12" t="inlineStr">
        <is>
          <t>Logistiek</t>
        </is>
      </c>
      <c r="B31" s="14">
        <f>SUMIF('Personeelsplanning'!D4:D100,A31,'Personeelsplanning'!I4:I100)</f>
        <v/>
      </c>
    </row>
    <row r="32">
      <c r="A32" s="4" t="inlineStr">
        <is>
          <t>HR</t>
        </is>
      </c>
      <c r="B32" s="7">
        <f>SUMIF('Personeelsplanning'!D4:D100,A32,'Personeelsplanning'!I4:I100)</f>
        <v/>
      </c>
    </row>
    <row r="33">
      <c r="A33" s="12" t="inlineStr">
        <is>
          <t>Beveiliging</t>
        </is>
      </c>
      <c r="B33" s="14">
        <f>SUMIF('Personeelsplanning'!D4:D100,A33,'Personeelsplanning'!I4:I100)</f>
        <v/>
      </c>
    </row>
    <row r="34">
      <c r="A34" s="4" t="inlineStr">
        <is>
          <t>Kassa</t>
        </is>
      </c>
      <c r="B34" s="7">
        <f>SUMIF('Personeelsplanning'!D4:D100,A34,'Personeelsplanning'!I4:I100)</f>
        <v/>
      </c>
    </row>
    <row r="35">
      <c r="A35" s="12" t="inlineStr">
        <is>
          <t>Teamleider</t>
        </is>
      </c>
      <c r="B35" s="14">
        <f>SUMIF('Personeelsplanning'!D4:D100,A35,'Personeelsplanning'!I4:I100)</f>
        <v/>
      </c>
    </row>
    <row r="36"/>
    <row r="37">
      <c r="A37" s="19" t="inlineStr">
        <is>
          <t>Kosten per dag</t>
        </is>
      </c>
      <c r="B37" s="20" t="n"/>
    </row>
    <row r="38">
      <c r="A38" s="2" t="inlineStr">
        <is>
          <t>Datum</t>
        </is>
      </c>
      <c r="B38" s="2" t="inlineStr">
        <is>
          <t>Dienstkosten</t>
        </is>
      </c>
    </row>
    <row r="39">
      <c r="A39" s="33" t="n">
        <v>46209</v>
      </c>
      <c r="B39" s="30">
        <f>SUMIF('Personeelsplanning'!A4:A100,A39,'Personeelsplanning'!K4:K100)</f>
        <v/>
      </c>
    </row>
    <row r="40">
      <c r="A40" s="34" t="n">
        <v>46210</v>
      </c>
      <c r="B40" s="32">
        <f>SUMIF('Personeelsplanning'!A4:A100,A40,'Personeelsplanning'!K4:K100)</f>
        <v/>
      </c>
    </row>
    <row r="41">
      <c r="A41" s="33" t="n">
        <v>46211</v>
      </c>
      <c r="B41" s="30">
        <f>SUMIF('Personeelsplanning'!A4:A100,A41,'Personeelsplanning'!K4:K100)</f>
        <v/>
      </c>
    </row>
    <row r="42">
      <c r="A42" s="34" t="n">
        <v>46212</v>
      </c>
      <c r="B42" s="32">
        <f>SUMIF('Personeelsplanning'!A4:A100,A42,'Personeelsplanning'!K4:K100)</f>
        <v/>
      </c>
    </row>
    <row r="43">
      <c r="A43" s="33" t="n">
        <v>46213</v>
      </c>
      <c r="B43" s="30">
        <f>SUMIF('Personeelsplanning'!A4:A100,A43,'Personeelsplanning'!K4:K100)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100" customWidth="1" min="1" max="1"/>
    <col width="15" customWidth="1" min="2" max="2"/>
    <col width="15" customWidth="1" min="3" max="3"/>
    <col width="15" customWidth="1" min="4" max="4"/>
  </cols>
  <sheetData>
    <row r="1">
      <c r="A1" s="16" t="inlineStr">
        <is>
          <t>Instructies - Personeelsplanning Sjabloon</t>
        </is>
      </c>
    </row>
    <row r="2"/>
    <row r="3">
      <c r="A3" s="23" t="inlineStr">
        <is>
          <t>1. Planning invullen</t>
        </is>
      </c>
      <c r="B3" s="35" t="n"/>
      <c r="C3" s="35" t="n"/>
      <c r="D3" s="36" t="n"/>
    </row>
    <row r="4">
      <c r="A4" s="25" t="inlineStr">
        <is>
          <t>Vul per dienst de datum, medewerker, functie, locatie en tijden in op het tabblad 'Personeelsplanning'.</t>
        </is>
      </c>
      <c r="B4" s="35" t="n"/>
      <c r="C4" s="35" t="n"/>
      <c r="D4" s="36" t="n"/>
    </row>
    <row r="5">
      <c r="A5" s="25" t="inlineStr">
        <is>
          <t>Starttijd en eindtijd worden ingevuld in 24-uursnotatie (bijvoorbeeld 08:00 of 22:00).</t>
        </is>
      </c>
      <c r="B5" s="35" t="n"/>
      <c r="C5" s="35" t="n"/>
      <c r="D5" s="36" t="n"/>
    </row>
    <row r="6">
      <c r="A6" s="25" t="inlineStr">
        <is>
          <t>De kolom 'Dag' wordt automatisch berekend op basis van de datum.</t>
        </is>
      </c>
      <c r="B6" s="35" t="n"/>
      <c r="C6" s="35" t="n"/>
      <c r="D6" s="36" t="n"/>
    </row>
    <row r="7">
      <c r="A7" s="25" t="inlineStr">
        <is>
          <t>De kolom 'Geplande uren' berekent automatisch het verschil tussen eind- en starttijd.</t>
        </is>
      </c>
      <c r="B7" s="35" t="n"/>
      <c r="C7" s="35" t="n"/>
      <c r="D7" s="36" t="n"/>
    </row>
    <row r="8">
      <c r="A8" s="25" t="inlineStr">
        <is>
          <t>De kolom 'Dienstkosten' vermenigvuldigt de geplande uren met het uurloon.</t>
        </is>
      </c>
      <c r="B8" s="35" t="n"/>
      <c r="C8" s="35" t="n"/>
      <c r="D8" s="36" t="n"/>
    </row>
    <row r="9">
      <c r="A9" s="23" t="inlineStr">
        <is>
          <t>2. Beschikbaarheid en inzetbaarheid</t>
        </is>
      </c>
      <c r="B9" s="35" t="n"/>
      <c r="C9" s="35" t="n"/>
      <c r="D9" s="36" t="n"/>
    </row>
    <row r="10">
      <c r="A10" s="25" t="inlineStr">
        <is>
          <t>Vul in de kolom 'Beschikbaarheid' Ja of Nee in via de keuzelijst.</t>
        </is>
      </c>
      <c r="B10" s="35" t="n"/>
      <c r="C10" s="35" t="n"/>
      <c r="D10" s="36" t="n"/>
    </row>
    <row r="11">
      <c r="A11" s="25" t="inlineStr">
        <is>
          <t>De kolom 'Inzetbaar?' toont automatisch of de medewerker volgens beschikbaarheid inzetbaar is.</t>
        </is>
      </c>
      <c r="B11" s="35" t="n"/>
      <c r="C11" s="35" t="n"/>
      <c r="D11" s="36" t="n"/>
    </row>
    <row r="12">
      <c r="A12" s="25" t="inlineStr">
        <is>
          <t>Bij 'Nee' verschijnt automatisch een opmerking dat de medewerker niet volgens beschikbaarheid is ingepland.</t>
        </is>
      </c>
      <c r="B12" s="35" t="n"/>
      <c r="C12" s="35" t="n"/>
      <c r="D12" s="36" t="n"/>
    </row>
    <row r="13">
      <c r="A13" s="23" t="inlineStr">
        <is>
          <t>3. Kleurcodering</t>
        </is>
      </c>
      <c r="B13" s="35" t="n"/>
      <c r="C13" s="35" t="n"/>
      <c r="D13" s="36" t="n"/>
    </row>
    <row r="14">
      <c r="A14" s="25" t="inlineStr">
        <is>
          <t>Lichtgeel = handmatig in te vullen velden (tijden, uurloon, beschikbaarheid).</t>
        </is>
      </c>
      <c r="B14" s="35" t="n"/>
      <c r="C14" s="35" t="n"/>
      <c r="D14" s="36" t="n"/>
    </row>
    <row r="15">
      <c r="A15" s="25" t="inlineStr">
        <is>
          <t>Groen = medewerker is inzetbaar / positief signaal.</t>
        </is>
      </c>
      <c r="B15" s="35" t="n"/>
      <c r="C15" s="35" t="n"/>
      <c r="D15" s="36" t="n"/>
    </row>
    <row r="16">
      <c r="A16" s="25" t="inlineStr">
        <is>
          <t>Rood = medewerker is niet beschikbaar of er is een waarschuwing.</t>
        </is>
      </c>
      <c r="B16" s="35" t="n"/>
      <c r="C16" s="35" t="n"/>
      <c r="D16" s="36" t="n"/>
    </row>
    <row r="17">
      <c r="A17" s="25" t="inlineStr">
        <is>
          <t>Lichtgrijze en witte rijen wisselen elkaar af voor overzicht.</t>
        </is>
      </c>
      <c r="B17" s="35" t="n"/>
      <c r="C17" s="35" t="n"/>
      <c r="D17" s="36" t="n"/>
    </row>
    <row r="18">
      <c r="A18" s="23" t="inlineStr">
        <is>
          <t>4. Samenvatting lezen</t>
        </is>
      </c>
      <c r="B18" s="35" t="n"/>
      <c r="C18" s="35" t="n"/>
      <c r="D18" s="36" t="n"/>
    </row>
    <row r="19">
      <c r="A19" s="25" t="inlineStr">
        <is>
          <t>Het tabblad 'Samenvatting' toont totalen, gemiddelden en bezetting per locatie en functie.</t>
        </is>
      </c>
      <c r="B19" s="35" t="n"/>
      <c r="C19" s="35" t="n"/>
      <c r="D19" s="36" t="n"/>
    </row>
    <row r="20">
      <c r="A20" s="25" t="inlineStr">
        <is>
          <t>De grafieken geven een visueel overzicht van uren, kosten en verdeling per functie.</t>
        </is>
      </c>
      <c r="B20" s="35" t="n"/>
      <c r="C20" s="35" t="n"/>
      <c r="D20" s="36" t="n"/>
    </row>
    <row r="21">
      <c r="A21" s="25" t="inlineStr">
        <is>
          <t>Gebruik dit overzicht voor het managen van bezetting en personeelskosten.</t>
        </is>
      </c>
      <c r="B21" s="35" t="n"/>
      <c r="C21" s="35" t="n"/>
      <c r="D21" s="36" t="n"/>
    </row>
    <row r="22">
      <c r="A22" s="23" t="inlineStr">
        <is>
          <t>5. Tips voor MKB-gebruik</t>
        </is>
      </c>
      <c r="B22" s="35" t="n"/>
      <c r="C22" s="35" t="n"/>
      <c r="D22" s="36" t="n"/>
    </row>
    <row r="23">
      <c r="A23" s="25" t="inlineStr">
        <is>
          <t>Werk de planning wekelijks bij en controleer de kolom 'Opmerking' op signalen.</t>
        </is>
      </c>
      <c r="B23" s="35" t="n"/>
      <c r="C23" s="35" t="n"/>
      <c r="D23" s="36" t="n"/>
    </row>
    <row r="24">
      <c r="A24" s="25" t="inlineStr">
        <is>
          <t>Gebruik de filters op de datatabel om te filteren op locatie, functie of dienst.</t>
        </is>
      </c>
      <c r="B24" s="35" t="n"/>
      <c r="C24" s="35" t="n"/>
      <c r="D24" s="36" t="n"/>
    </row>
    <row r="25">
      <c r="A25" s="25" t="inlineStr">
        <is>
          <t>Bewaar per week of maand een kopie van dit bestand voor archivering en urenregistratie.</t>
        </is>
      </c>
      <c r="B25" s="35" t="n"/>
      <c r="C25" s="35" t="n"/>
      <c r="D25" s="36" t="n"/>
    </row>
    <row r="26">
      <c r="A26" s="26" t="n"/>
      <c r="B26" s="26" t="n"/>
      <c r="C26" s="26" t="n"/>
      <c r="D26" s="26" t="n"/>
    </row>
  </sheetData>
  <mergeCells count="24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2026-07-02T14:48:08Z</dcterms:created>
  <dcterms:modified xmlns:dcterms="http://purl.org/dc/terms/" xmlns:xsi="http://www.w3.org/2001/XMLSchema-instance" xsi:type="dcterms:W3CDTF">2026-07-02T14:48:08Z</dcterms:modified>
</cp:coreProperties>
</file>