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lometerregistratie" sheetId="1" state="visible" r:id="rId1"/>
    <sheet xmlns:r="http://schemas.openxmlformats.org/officeDocument/2006/relationships" name="Overzicht" sheetId="2" state="visible" r:id="rId2"/>
    <sheet xmlns:r="http://schemas.openxmlformats.org/officeDocument/2006/relationships" name="Instellingen &amp; Instructi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D-MM-YYYY"/>
    <numFmt numFmtId="165" formatCode="0.0"/>
    <numFmt numFmtId="166" formatCode="&quot;€&quot; #.##0,00"/>
    <numFmt numFmtId="167" formatCode="0,0%"/>
  </numFmts>
  <fonts count="4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F2937"/>
      <sz val="10"/>
    </font>
    <font>
      <name val="Aptos Display"/>
      <b val="1"/>
      <color rgb="00FFFFFF"/>
      <sz val="16"/>
    </font>
  </fonts>
  <fills count="7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14B8A6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164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165" fontId="2" fillId="4" borderId="1" applyAlignment="1" pivotButton="0" quotePrefix="0" xfId="0">
      <alignment horizontal="center" vertical="center" wrapText="1"/>
    </xf>
    <xf numFmtId="165" fontId="2" fillId="3" borderId="1" applyAlignment="1" pivotButton="0" quotePrefix="0" xfId="0">
      <alignment horizontal="center" vertical="center" wrapText="1"/>
    </xf>
    <xf numFmtId="166" fontId="2" fillId="3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 wrapText="1"/>
    </xf>
    <xf numFmtId="165" fontId="2" fillId="5" borderId="1" applyAlignment="1" pivotButton="0" quotePrefix="0" xfId="0">
      <alignment horizontal="center" vertical="center" wrapText="1"/>
    </xf>
    <xf numFmtId="166" fontId="2" fillId="5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1" fillId="6" borderId="1" applyAlignment="1" pivotButton="0" quotePrefix="0" xfId="0">
      <alignment horizontal="left" vertical="center" wrapText="1"/>
    </xf>
    <xf numFmtId="0" fontId="0" fillId="6" borderId="1" pivotButton="0" quotePrefix="0" xfId="0"/>
    <xf numFmtId="0" fontId="2" fillId="3" borderId="1" applyAlignment="1" pivotButton="0" quotePrefix="0" xfId="0">
      <alignment horizontal="left" vertical="center" wrapText="1"/>
    </xf>
    <xf numFmtId="165" fontId="2" fillId="3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 wrapText="1"/>
    </xf>
    <xf numFmtId="165" fontId="2" fillId="5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right" vertical="center"/>
    </xf>
    <xf numFmtId="1" fontId="2" fillId="5" borderId="1" applyAlignment="1" pivotButton="0" quotePrefix="0" xfId="0">
      <alignment horizontal="right" vertical="center"/>
    </xf>
    <xf numFmtId="167" fontId="2" fillId="3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right" vertical="center"/>
    </xf>
    <xf numFmtId="166" fontId="2" fillId="3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right" vertical="center"/>
    </xf>
    <xf numFmtId="167" fontId="2" fillId="5" borderId="1" applyAlignment="1" pivotButton="0" quotePrefix="0" xfId="0">
      <alignment horizontal="right" vertical="center"/>
    </xf>
    <xf numFmtId="164" fontId="2" fillId="3" borderId="1" applyAlignment="1" pivotButton="0" quotePrefix="0" xfId="0">
      <alignment horizontal="center" vertical="center" wrapText="1"/>
    </xf>
    <xf numFmtId="164" fontId="2" fillId="5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166" fontId="2" fillId="4" borderId="1" applyAlignment="1" pivotButton="0" quotePrefix="0" xfId="0">
      <alignment horizontal="right" vertical="center"/>
    </xf>
    <xf numFmtId="164" fontId="2" fillId="4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center" vertical="center" wrapText="1"/>
    </xf>
    <xf numFmtId="165" fontId="2" fillId="3" borderId="1" applyAlignment="1" pivotButton="0" quotePrefix="0" xfId="0">
      <alignment horizontal="center" vertical="center" wrapText="1"/>
    </xf>
    <xf numFmtId="166" fontId="2" fillId="3" borderId="1" applyAlignment="1" pivotButton="0" quotePrefix="0" xfId="0">
      <alignment horizontal="center" vertical="center" wrapText="1"/>
    </xf>
    <xf numFmtId="165" fontId="2" fillId="5" borderId="1" applyAlignment="1" pivotButton="0" quotePrefix="0" xfId="0">
      <alignment horizontal="center" vertical="center" wrapText="1"/>
    </xf>
    <xf numFmtId="166" fontId="2" fillId="5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165" fontId="2" fillId="3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right" vertical="center"/>
    </xf>
    <xf numFmtId="166" fontId="2" fillId="3" borderId="1" applyAlignment="1" pivotButton="0" quotePrefix="0" xfId="0">
      <alignment horizontal="right" vertical="center"/>
    </xf>
    <xf numFmtId="164" fontId="2" fillId="3" borderId="1" applyAlignment="1" pivotButton="0" quotePrefix="0" xfId="0">
      <alignment horizontal="center" vertical="center" wrapText="1"/>
    </xf>
    <xf numFmtId="164" fontId="2" fillId="5" borderId="1" applyAlignment="1" pivotButton="0" quotePrefix="0" xfId="0">
      <alignment horizontal="center" vertical="center" wrapText="1"/>
    </xf>
    <xf numFmtId="166" fontId="2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Aptos"/>
        <b val="1"/>
        <color rgb="00DC2626"/>
        <sz val="10"/>
      </font>
    </dxf>
    <dxf>
      <font>
        <name val="Aptos"/>
        <b val="1"/>
        <color rgb="00DC2626"/>
        <sz val="10"/>
      </font>
      <fill>
        <patternFill patternType="solid">
          <fgColor rgb="00FEE2E2"/>
        </patternFill>
      </fill>
    </dxf>
    <dxf>
      <font>
        <name val="Aptos"/>
        <b val="1"/>
        <color rgb="0022C55E"/>
        <sz val="10"/>
      </font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Zakelijke kilometers per medewerker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'Overzicht'!C14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solidFill>
                <a:srgbClr val="0F766E"/>
              </a:solidFill>
              <a:prstDash val="solid"/>
            </a:ln>
          </spPr>
          <cat>
            <numRef>
              <f>'Overzicht'!$A$15:$A$19</f>
            </numRef>
          </cat>
          <val>
            <numRef>
              <f>'Overzicht'!$C$15:$C$19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Medewerker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Kilometers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Verdeling ritcategorieën</a:t>
            </a:r>
          </a:p>
        </rich>
      </tx>
    </title>
    <plotArea>
      <pieChart>
        <varyColors val="1"/>
        <ser>
          <idx val="0"/>
          <order val="0"/>
          <tx>
            <strRef>
              <f>'Overzicht'!H14</f>
            </strRef>
          </tx>
          <spPr>
            <a:ln xmlns:a="http://schemas.openxmlformats.org/drawingml/2006/main">
              <a:solidFill>
                <a:srgbClr val="FFFFFF"/>
              </a:solidFill>
              <a:prstDash val="solid"/>
            </a:ln>
          </spPr>
          <cat>
            <numRef>
              <f>'Overzicht'!$G$15:$G$17</f>
            </numRef>
          </cat>
          <val>
            <numRef>
              <f>'Overzicht'!$H$15:$H$17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Zakelijke kilometers per maand</a:t>
            </a:r>
          </a:p>
        </rich>
      </tx>
    </title>
    <plotArea>
      <lineChart>
        <grouping val="standard"/>
        <ser>
          <idx val="0"/>
          <order val="0"/>
          <tx>
            <strRef>
              <f>'Overzicht'!H22</f>
            </strRef>
          </tx>
          <spPr>
            <a:ln xmlns:a="http://schemas.openxmlformats.org/drawingml/2006/main" w="28575">
              <a:solidFill>
                <a:srgbClr val="14B8A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'Overzicht'!$G$23:$G$34</f>
            </numRef>
          </cat>
          <val>
            <numRef>
              <f>'Overzicht'!$H$23:$H$34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Maand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Kilometers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9</col>
      <colOff>0</colOff>
      <row>1</row>
      <rowOff>0</rowOff>
    </from>
    <ext cx="54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17</row>
      <rowOff>0</rowOff>
    </from>
    <ext cx="540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9</col>
      <colOff>0</colOff>
      <row>33</row>
      <rowOff>0</rowOff>
    </from>
    <ext cx="5400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abelKilometerregistratie" displayName="TabelKilometerregistratie" ref="A1:R1001" headerRowCount="1">
  <autoFilter ref="A1:R1001"/>
  <tableColumns count="18">
    <tableColumn id="1" name="Ritnummer"/>
    <tableColumn id="2" name="Datum"/>
    <tableColumn id="3" name="Medewerker"/>
    <tableColumn id="4" name="Voertuig"/>
    <tableColumn id="5" name="Kenteken"/>
    <tableColumn id="6" name="Ritcategorie"/>
    <tableColumn id="7" name="Vertrekadres"/>
    <tableColumn id="8" name="Bestemming"/>
    <tableColumn id="9" name="Zakelijk doel"/>
    <tableColumn id="10" name="Beginstand km"/>
    <tableColumn id="11" name="Eindstand km"/>
    <tableColumn id="12" name="Gereden km"/>
    <tableColumn id="13" name="Privé km"/>
    <tableColumn id="14" name="Zakelijke km"/>
    <tableColumn id="15" name="Vergoeding per km"/>
    <tableColumn id="16" name="Totale vergoeding"/>
    <tableColumn id="17" name="Controle"/>
    <tableColumn id="18" name="Opmerking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4" customWidth="1" min="3" max="3"/>
    <col width="21" customWidth="1" min="4" max="4"/>
    <col width="14" customWidth="1" min="5" max="5"/>
    <col width="15" customWidth="1" min="6" max="6"/>
    <col width="24" customWidth="1" min="7" max="7"/>
    <col width="24" customWidth="1" min="8" max="8"/>
    <col width="28" customWidth="1" min="9" max="9"/>
    <col width="15" customWidth="1" min="10" max="10"/>
    <col width="15" customWidth="1" min="11" max="11"/>
    <col width="14" customWidth="1" min="12" max="12"/>
    <col width="13" customWidth="1" min="13" max="13"/>
    <col width="15" customWidth="1" min="14" max="14"/>
    <col width="19" customWidth="1" min="15" max="15"/>
    <col width="19" customWidth="1" min="16" max="16"/>
    <col width="26" customWidth="1" min="17" max="17"/>
    <col width="30" customWidth="1" min="18" max="18"/>
  </cols>
  <sheetData>
    <row r="1" ht="32" customHeight="1">
      <c r="A1" s="1" t="inlineStr">
        <is>
          <t>Ritnummer</t>
        </is>
      </c>
      <c r="B1" s="1" t="inlineStr">
        <is>
          <t>Datum</t>
        </is>
      </c>
      <c r="C1" s="1" t="inlineStr">
        <is>
          <t>Medewerker</t>
        </is>
      </c>
      <c r="D1" s="1" t="inlineStr">
        <is>
          <t>Voertuig</t>
        </is>
      </c>
      <c r="E1" s="1" t="inlineStr">
        <is>
          <t>Kenteken</t>
        </is>
      </c>
      <c r="F1" s="1" t="inlineStr">
        <is>
          <t>Ritcategorie</t>
        </is>
      </c>
      <c r="G1" s="1" t="inlineStr">
        <is>
          <t>Vertrekadres</t>
        </is>
      </c>
      <c r="H1" s="1" t="inlineStr">
        <is>
          <t>Bestemming</t>
        </is>
      </c>
      <c r="I1" s="1" t="inlineStr">
        <is>
          <t>Zakelijk doel</t>
        </is>
      </c>
      <c r="J1" s="1" t="inlineStr">
        <is>
          <t>Beginstand km</t>
        </is>
      </c>
      <c r="K1" s="1" t="inlineStr">
        <is>
          <t>Eindstand km</t>
        </is>
      </c>
      <c r="L1" s="1" t="inlineStr">
        <is>
          <t>Gereden km</t>
        </is>
      </c>
      <c r="M1" s="1" t="inlineStr">
        <is>
          <t>Privé km</t>
        </is>
      </c>
      <c r="N1" s="1" t="inlineStr">
        <is>
          <t>Zakelijke km</t>
        </is>
      </c>
      <c r="O1" s="1" t="inlineStr">
        <is>
          <t>Vergoeding per km</t>
        </is>
      </c>
      <c r="P1" s="1" t="inlineStr">
        <is>
          <t>Totale vergoeding</t>
        </is>
      </c>
      <c r="Q1" s="1" t="inlineStr">
        <is>
          <t>Controle</t>
        </is>
      </c>
      <c r="R1" s="1" t="inlineStr">
        <is>
          <t>Opmerking</t>
        </is>
      </c>
    </row>
    <row r="2">
      <c r="A2" s="2">
        <f>IF(B2="","",COUNT($B$2:B2))</f>
        <v/>
      </c>
      <c r="B2" s="31" t="n">
        <v>46099</v>
      </c>
      <c r="C2" s="4" t="inlineStr">
        <is>
          <t>Sanne</t>
        </is>
      </c>
      <c r="D2" s="5" t="inlineStr">
        <is>
          <t>Toyota Corolla</t>
        </is>
      </c>
      <c r="E2" s="4" t="inlineStr">
        <is>
          <t>XX-123-X</t>
        </is>
      </c>
      <c r="F2" s="4" t="inlineStr">
        <is>
          <t>Zakelijk</t>
        </is>
      </c>
      <c r="G2" s="5" t="inlineStr">
        <is>
          <t>Amsterdam</t>
        </is>
      </c>
      <c r="H2" s="5" t="inlineStr">
        <is>
          <t>Utrecht</t>
        </is>
      </c>
      <c r="I2" s="5" t="inlineStr">
        <is>
          <t>Klantgesprek</t>
        </is>
      </c>
      <c r="J2" s="32" t="n">
        <v>12500</v>
      </c>
      <c r="K2" s="32" t="n">
        <v>12546</v>
      </c>
      <c r="L2" s="33">
        <f>IF(OR(J2="",K2=""),"",IFERROR(K2-J2,0))</f>
        <v/>
      </c>
      <c r="M2" s="32" t="n">
        <v>2</v>
      </c>
      <c r="N2" s="33">
        <f>IF(L2="","",IF(F2="Privé",0,L2-M2))</f>
        <v/>
      </c>
      <c r="O2" s="34">
        <f>IF(F2="","",IFERROR(VLOOKUP(F2,'Instellingen &amp; Instructies'!$A$8:$B$10,2,FALSE),0))</f>
        <v/>
      </c>
      <c r="P2" s="34">
        <f>IF(OR(N2="",O2=""),"",N2*O2)</f>
        <v/>
      </c>
      <c r="Q2" s="2">
        <f>IF(OR(J2="",K2=""),IF(OR(J2&lt;&gt;"",K2&lt;&gt;""),"Ontbrekende km-stand",""),IF(K2&lt;J2,"Controleer km-stand",IF(N2&lt;0,"Controleer privé km","OK")))</f>
        <v/>
      </c>
      <c r="R2" s="5" t="inlineStr">
        <is>
          <t>Parkeerkosten niet inbegrepen.</t>
        </is>
      </c>
    </row>
    <row r="3">
      <c r="A3" s="9">
        <f>IF(B3="","",COUNT($B$2:B3))</f>
        <v/>
      </c>
      <c r="B3" s="31" t="n">
        <v>46100</v>
      </c>
      <c r="C3" s="4" t="inlineStr">
        <is>
          <t>Daan</t>
        </is>
      </c>
      <c r="D3" s="5" t="inlineStr">
        <is>
          <t>Volkswagen Golf</t>
        </is>
      </c>
      <c r="E3" s="4" t="inlineStr">
        <is>
          <t>AB-456-C</t>
        </is>
      </c>
      <c r="F3" s="4" t="inlineStr">
        <is>
          <t>Zakelijk</t>
        </is>
      </c>
      <c r="G3" s="5" t="inlineStr">
        <is>
          <t>Rotterdam</t>
        </is>
      </c>
      <c r="H3" s="5" t="inlineStr">
        <is>
          <t>Den Haag</t>
        </is>
      </c>
      <c r="I3" s="5" t="inlineStr">
        <is>
          <t>Projectoverleg</t>
        </is>
      </c>
      <c r="J3" s="32" t="n">
        <v>12546</v>
      </c>
      <c r="K3" s="32" t="n">
        <v>12572</v>
      </c>
      <c r="L3" s="35">
        <f>IF(OR(J3="",K3=""),"",IFERROR(K3-J3,0))</f>
        <v/>
      </c>
      <c r="M3" s="32" t="n">
        <v>0</v>
      </c>
      <c r="N3" s="35">
        <f>IF(L3="","",IF(F3="Privé",0,L3-M3))</f>
        <v/>
      </c>
      <c r="O3" s="36">
        <f>IF(F3="","",IFERROR(VLOOKUP(F3,'Instellingen &amp; Instructies'!$A$8:$B$10,2,FALSE),0))</f>
        <v/>
      </c>
      <c r="P3" s="36">
        <f>IF(OR(N3="",O3=""),"",N3*O3)</f>
        <v/>
      </c>
      <c r="Q3" s="9">
        <f>IF(OR(J3="",K3=""),IF(OR(J3&lt;&gt;"",K3&lt;&gt;""),"Ontbrekende km-stand",""),IF(K3&lt;J3,"Controleer km-stand",IF(N3&lt;0,"Controleer privé km","OK")))</f>
        <v/>
      </c>
      <c r="R3" s="5" t="inlineStr"/>
    </row>
    <row r="4">
      <c r="A4" s="2">
        <f>IF(B4="","",COUNT($B$2:B4))</f>
        <v/>
      </c>
      <c r="B4" s="31" t="n">
        <v>46101</v>
      </c>
      <c r="C4" s="4" t="inlineStr">
        <is>
          <t>Emma</t>
        </is>
      </c>
      <c r="D4" s="5" t="inlineStr">
        <is>
          <t>Kia Niro</t>
        </is>
      </c>
      <c r="E4" s="4" t="inlineStr">
        <is>
          <t>KL-789-D</t>
        </is>
      </c>
      <c r="F4" s="4" t="inlineStr">
        <is>
          <t>Zakelijk</t>
        </is>
      </c>
      <c r="G4" s="5" t="inlineStr">
        <is>
          <t>Eindhoven</t>
        </is>
      </c>
      <c r="H4" s="5" t="inlineStr">
        <is>
          <t>Tilburg</t>
        </is>
      </c>
      <c r="I4" s="5" t="inlineStr">
        <is>
          <t>Locatiebezoek</t>
        </is>
      </c>
      <c r="J4" s="32" t="n">
        <v>12572</v>
      </c>
      <c r="K4" s="32" t="n">
        <v>12605</v>
      </c>
      <c r="L4" s="33">
        <f>IF(OR(J4="",K4=""),"",IFERROR(K4-J4,0))</f>
        <v/>
      </c>
      <c r="M4" s="32" t="n">
        <v>0</v>
      </c>
      <c r="N4" s="33">
        <f>IF(L4="","",IF(F4="Privé",0,L4-M4))</f>
        <v/>
      </c>
      <c r="O4" s="34">
        <f>IF(F4="","",IFERROR(VLOOKUP(F4,'Instellingen &amp; Instructies'!$A$8:$B$10,2,FALSE),0))</f>
        <v/>
      </c>
      <c r="P4" s="34">
        <f>IF(OR(N4="",O4=""),"",N4*O4)</f>
        <v/>
      </c>
      <c r="Q4" s="2">
        <f>IF(OR(J4="",K4=""),IF(OR(J4&lt;&gt;"",K4&lt;&gt;""),"Ontbrekende km-stand",""),IF(K4&lt;J4,"Controleer km-stand",IF(N4&lt;0,"Controleer privé km","OK")))</f>
        <v/>
      </c>
      <c r="R4" s="5" t="inlineStr"/>
    </row>
    <row r="5">
      <c r="A5" s="9">
        <f>IF(B5="","",COUNT($B$2:B5))</f>
        <v/>
      </c>
      <c r="B5" s="31" t="n">
        <v>46104</v>
      </c>
      <c r="C5" s="4" t="inlineStr">
        <is>
          <t>Lars</t>
        </is>
      </c>
      <c r="D5" s="5" t="inlineStr">
        <is>
          <t>Toyota Corolla</t>
        </is>
      </c>
      <c r="E5" s="4" t="inlineStr">
        <is>
          <t>XX-123-X</t>
        </is>
      </c>
      <c r="F5" s="4" t="inlineStr">
        <is>
          <t>Zakelijk</t>
        </is>
      </c>
      <c r="G5" s="5" t="inlineStr">
        <is>
          <t>Groningen</t>
        </is>
      </c>
      <c r="H5" s="5" t="inlineStr">
        <is>
          <t>Assen</t>
        </is>
      </c>
      <c r="I5" s="5" t="inlineStr">
        <is>
          <t>Zakelijke afspraak</t>
        </is>
      </c>
      <c r="J5" s="32" t="n">
        <v>12605</v>
      </c>
      <c r="K5" s="32" t="n">
        <v>12635</v>
      </c>
      <c r="L5" s="35">
        <f>IF(OR(J5="",K5=""),"",IFERROR(K5-J5,0))</f>
        <v/>
      </c>
      <c r="M5" s="32" t="n">
        <v>0</v>
      </c>
      <c r="N5" s="35">
        <f>IF(L5="","",IF(F5="Privé",0,L5-M5))</f>
        <v/>
      </c>
      <c r="O5" s="36">
        <f>IF(F5="","",IFERROR(VLOOKUP(F5,'Instellingen &amp; Instructies'!$A$8:$B$10,2,FALSE),0))</f>
        <v/>
      </c>
      <c r="P5" s="36">
        <f>IF(OR(N5="",O5=""),"",N5*O5)</f>
        <v/>
      </c>
      <c r="Q5" s="9">
        <f>IF(OR(J5="",K5=""),IF(OR(J5&lt;&gt;"",K5&lt;&gt;""),"Ontbrekende km-stand",""),IF(K5&lt;J5,"Controleer km-stand",IF(N5&lt;0,"Controleer privé km","OK")))</f>
        <v/>
      </c>
      <c r="R5" s="5" t="inlineStr"/>
    </row>
    <row r="6">
      <c r="A6" s="2">
        <f>IF(B6="","",COUNT($B$2:B6))</f>
        <v/>
      </c>
      <c r="B6" s="31" t="n">
        <v>46105</v>
      </c>
      <c r="C6" s="4" t="inlineStr">
        <is>
          <t>Sophie</t>
        </is>
      </c>
      <c r="D6" s="5" t="inlineStr">
        <is>
          <t>Volkswagen Golf</t>
        </is>
      </c>
      <c r="E6" s="4" t="inlineStr">
        <is>
          <t>AB-456-C</t>
        </is>
      </c>
      <c r="F6" s="4" t="inlineStr">
        <is>
          <t>Zakelijk</t>
        </is>
      </c>
      <c r="G6" s="5" t="inlineStr">
        <is>
          <t>Utrecht</t>
        </is>
      </c>
      <c r="H6" s="5" t="inlineStr">
        <is>
          <t>Amsterdam</t>
        </is>
      </c>
      <c r="I6" s="5" t="inlineStr">
        <is>
          <t>Training</t>
        </is>
      </c>
      <c r="J6" s="32" t="n">
        <v>12635</v>
      </c>
      <c r="K6" s="32" t="n">
        <v>12681</v>
      </c>
      <c r="L6" s="33">
        <f>IF(OR(J6="",K6=""),"",IFERROR(K6-J6,0))</f>
        <v/>
      </c>
      <c r="M6" s="32" t="n">
        <v>0</v>
      </c>
      <c r="N6" s="33">
        <f>IF(L6="","",IF(F6="Privé",0,L6-M6))</f>
        <v/>
      </c>
      <c r="O6" s="34">
        <f>IF(F6="","",IFERROR(VLOOKUP(F6,'Instellingen &amp; Instructies'!$A$8:$B$10,2,FALSE),0))</f>
        <v/>
      </c>
      <c r="P6" s="34">
        <f>IF(OR(N6="",O6=""),"",N6*O6)</f>
        <v/>
      </c>
      <c r="Q6" s="2">
        <f>IF(OR(J6="",K6=""),IF(OR(J6&lt;&gt;"",K6&lt;&gt;""),"Ontbrekende km-stand",""),IF(K6&lt;J6,"Controleer km-stand",IF(N6&lt;0,"Controleer privé km","OK")))</f>
        <v/>
      </c>
      <c r="R6" s="5" t="inlineStr"/>
    </row>
    <row r="7">
      <c r="A7" s="9">
        <f>IF(B7="","",COUNT($B$2:B7))</f>
        <v/>
      </c>
      <c r="B7" s="31" t="n">
        <v>46106</v>
      </c>
      <c r="C7" s="4" t="inlineStr">
        <is>
          <t>Bram</t>
        </is>
      </c>
      <c r="D7" s="5" t="inlineStr">
        <is>
          <t>Kia Niro</t>
        </is>
      </c>
      <c r="E7" s="4" t="inlineStr">
        <is>
          <t>KL-789-D</t>
        </is>
      </c>
      <c r="F7" s="4" t="inlineStr">
        <is>
          <t>Zakelijk</t>
        </is>
      </c>
      <c r="G7" s="5" t="inlineStr">
        <is>
          <t>Breda</t>
        </is>
      </c>
      <c r="H7" s="5" t="inlineStr">
        <is>
          <t>Rotterdam</t>
        </is>
      </c>
      <c r="I7" s="5" t="inlineStr">
        <is>
          <t>Klantbezoek</t>
        </is>
      </c>
      <c r="J7" s="32" t="n">
        <v>12681</v>
      </c>
      <c r="K7" s="32" t="n">
        <v>12733</v>
      </c>
      <c r="L7" s="35">
        <f>IF(OR(J7="",K7=""),"",IFERROR(K7-J7,0))</f>
        <v/>
      </c>
      <c r="M7" s="32" t="n">
        <v>3</v>
      </c>
      <c r="N7" s="35">
        <f>IF(L7="","",IF(F7="Privé",0,L7-M7))</f>
        <v/>
      </c>
      <c r="O7" s="36">
        <f>IF(F7="","",IFERROR(VLOOKUP(F7,'Instellingen &amp; Instructies'!$A$8:$B$10,2,FALSE),0))</f>
        <v/>
      </c>
      <c r="P7" s="36">
        <f>IF(OR(N7="",O7=""),"",N7*O7)</f>
        <v/>
      </c>
      <c r="Q7" s="9">
        <f>IF(OR(J7="",K7=""),IF(OR(J7&lt;&gt;"",K7&lt;&gt;""),"Ontbrekende km-stand",""),IF(K7&lt;J7,"Controleer km-stand",IF(N7&lt;0,"Controleer privé km","OK")))</f>
        <v/>
      </c>
      <c r="R7" s="5" t="inlineStr"/>
    </row>
    <row r="8">
      <c r="A8" s="2">
        <f>IF(B8="","",COUNT($B$2:B8))</f>
        <v/>
      </c>
      <c r="B8" s="31" t="n">
        <v>46107</v>
      </c>
      <c r="C8" s="4" t="inlineStr">
        <is>
          <t>Julia</t>
        </is>
      </c>
      <c r="D8" s="5" t="inlineStr">
        <is>
          <t>Toyota Corolla</t>
        </is>
      </c>
      <c r="E8" s="4" t="inlineStr">
        <is>
          <t>XX-123-X</t>
        </is>
      </c>
      <c r="F8" s="4" t="inlineStr">
        <is>
          <t>Woon-werk</t>
        </is>
      </c>
      <c r="G8" s="5" t="inlineStr">
        <is>
          <t>Nijmegen</t>
        </is>
      </c>
      <c r="H8" s="5" t="inlineStr">
        <is>
          <t>Arnhem</t>
        </is>
      </c>
      <c r="I8" s="5" t="inlineStr">
        <is>
          <t>Woon-werkverkeer</t>
        </is>
      </c>
      <c r="J8" s="32" t="n">
        <v>12733</v>
      </c>
      <c r="K8" s="32" t="n">
        <v>12755</v>
      </c>
      <c r="L8" s="33">
        <f>IF(OR(J8="",K8=""),"",IFERROR(K8-J8,0))</f>
        <v/>
      </c>
      <c r="M8" s="32" t="n">
        <v>0</v>
      </c>
      <c r="N8" s="33">
        <f>IF(L8="","",IF(F8="Privé",0,L8-M8))</f>
        <v/>
      </c>
      <c r="O8" s="34">
        <f>IF(F8="","",IFERROR(VLOOKUP(F8,'Instellingen &amp; Instructies'!$A$8:$B$10,2,FALSE),0))</f>
        <v/>
      </c>
      <c r="P8" s="34">
        <f>IF(OR(N8="",O8=""),"",N8*O8)</f>
        <v/>
      </c>
      <c r="Q8" s="2">
        <f>IF(OR(J8="",K8=""),IF(OR(J8&lt;&gt;"",K8&lt;&gt;""),"Ontbrekende km-stand",""),IF(K8&lt;J8,"Controleer km-stand",IF(N8&lt;0,"Controleer privé km","OK")))</f>
        <v/>
      </c>
      <c r="R8" s="5" t="inlineStr"/>
    </row>
    <row r="9">
      <c r="A9" s="9">
        <f>IF(B9="","",COUNT($B$2:B9))</f>
        <v/>
      </c>
      <c r="B9" s="31" t="n">
        <v>46108</v>
      </c>
      <c r="C9" s="4" t="inlineStr">
        <is>
          <t>Thijs</t>
        </is>
      </c>
      <c r="D9" s="5" t="inlineStr">
        <is>
          <t>Volkswagen Golf</t>
        </is>
      </c>
      <c r="E9" s="4" t="inlineStr">
        <is>
          <t>AB-456-C</t>
        </is>
      </c>
      <c r="F9" s="4" t="inlineStr">
        <is>
          <t>Privé</t>
        </is>
      </c>
      <c r="G9" s="5" t="inlineStr">
        <is>
          <t>Den Haag</t>
        </is>
      </c>
      <c r="H9" s="5" t="inlineStr">
        <is>
          <t>Leiden</t>
        </is>
      </c>
      <c r="I9" s="5" t="inlineStr">
        <is>
          <t>Privérit</t>
        </is>
      </c>
      <c r="J9" s="32" t="n">
        <v>12755</v>
      </c>
      <c r="K9" s="32" t="n">
        <v>12775</v>
      </c>
      <c r="L9" s="35">
        <f>IF(OR(J9="",K9=""),"",IFERROR(K9-J9,0))</f>
        <v/>
      </c>
      <c r="M9" s="32" t="n">
        <v>20</v>
      </c>
      <c r="N9" s="35">
        <f>IF(L9="","",IF(F9="Privé",0,L9-M9))</f>
        <v/>
      </c>
      <c r="O9" s="36">
        <f>IF(F9="","",IFERROR(VLOOKUP(F9,'Instellingen &amp; Instructies'!$A$8:$B$10,2,FALSE),0))</f>
        <v/>
      </c>
      <c r="P9" s="36">
        <f>IF(OR(N9="",O9=""),"",N9*O9)</f>
        <v/>
      </c>
      <c r="Q9" s="9">
        <f>IF(OR(J9="",K9=""),IF(OR(J9&lt;&gt;"",K9&lt;&gt;""),"Ontbrekende km-stand",""),IF(K9&lt;J9,"Controleer km-stand",IF(N9&lt;0,"Controleer privé km","OK")))</f>
        <v/>
      </c>
      <c r="R9" s="5" t="inlineStr"/>
    </row>
    <row r="10">
      <c r="A10" s="2">
        <f>IF(B10="","",COUNT($B$2:B10))</f>
        <v/>
      </c>
      <c r="B10" s="31" t="n">
        <v>46111</v>
      </c>
      <c r="C10" s="4" t="inlineStr">
        <is>
          <t>Lieke</t>
        </is>
      </c>
      <c r="D10" s="5" t="inlineStr">
        <is>
          <t>Kia Niro</t>
        </is>
      </c>
      <c r="E10" s="4" t="inlineStr">
        <is>
          <t>KL-789-D</t>
        </is>
      </c>
      <c r="F10" s="4" t="inlineStr">
        <is>
          <t>Woon-werk</t>
        </is>
      </c>
      <c r="G10" s="5" t="inlineStr">
        <is>
          <t>Haarlem</t>
        </is>
      </c>
      <c r="H10" s="5" t="inlineStr">
        <is>
          <t>Amsterdam</t>
        </is>
      </c>
      <c r="I10" s="5" t="inlineStr">
        <is>
          <t>Woon-werkverkeer</t>
        </is>
      </c>
      <c r="J10" s="32" t="n">
        <v>12775</v>
      </c>
      <c r="K10" s="32" t="n">
        <v>12796</v>
      </c>
      <c r="L10" s="33">
        <f>IF(OR(J10="",K10=""),"",IFERROR(K10-J10,0))</f>
        <v/>
      </c>
      <c r="M10" s="32" t="n">
        <v>0</v>
      </c>
      <c r="N10" s="33">
        <f>IF(L10="","",IF(F10="Privé",0,L10-M10))</f>
        <v/>
      </c>
      <c r="O10" s="34">
        <f>IF(F10="","",IFERROR(VLOOKUP(F10,'Instellingen &amp; Instructies'!$A$8:$B$10,2,FALSE),0))</f>
        <v/>
      </c>
      <c r="P10" s="34">
        <f>IF(OR(N10="",O10=""),"",N10*O10)</f>
        <v/>
      </c>
      <c r="Q10" s="2">
        <f>IF(OR(J10="",K10=""),IF(OR(J10&lt;&gt;"",K10&lt;&gt;""),"Ontbrekende km-stand",""),IF(K10&lt;J10,"Controleer km-stand",IF(N10&lt;0,"Controleer privé km","OK")))</f>
        <v/>
      </c>
      <c r="R10" s="5" t="inlineStr"/>
    </row>
    <row r="11">
      <c r="A11" s="9">
        <f>IF(B11="","",COUNT($B$2:B11))</f>
        <v/>
      </c>
      <c r="B11" s="31" t="n"/>
      <c r="C11" s="4" t="n"/>
      <c r="D11" s="5" t="n"/>
      <c r="E11" s="4" t="n"/>
      <c r="F11" s="4" t="n"/>
      <c r="G11" s="5" t="n"/>
      <c r="H11" s="5" t="n"/>
      <c r="I11" s="5" t="n"/>
      <c r="J11" s="32" t="n"/>
      <c r="K11" s="32" t="n"/>
      <c r="L11" s="35">
        <f>IF(OR(J11="",K11=""),"",IFERROR(K11-J11,0))</f>
        <v/>
      </c>
      <c r="M11" s="32" t="n"/>
      <c r="N11" s="35">
        <f>IF(L11="","",IF(F11="Privé",0,L11-M11))</f>
        <v/>
      </c>
      <c r="O11" s="36">
        <f>IF(F11="","",IFERROR(VLOOKUP(F11,'Instellingen &amp; Instructies'!$A$8:$B$10,2,FALSE),0))</f>
        <v/>
      </c>
      <c r="P11" s="36">
        <f>IF(OR(N11="",O11=""),"",N11*O11)</f>
        <v/>
      </c>
      <c r="Q11" s="9">
        <f>IF(OR(J11="",K11=""),IF(OR(J11&lt;&gt;"",K11&lt;&gt;""),"Ontbrekende km-stand",""),IF(K11&lt;J11,"Controleer km-stand",IF(N11&lt;0,"Controleer privé km","OK")))</f>
        <v/>
      </c>
      <c r="R11" s="5" t="n"/>
    </row>
    <row r="12">
      <c r="A12" s="2">
        <f>IF(B12="","",COUNT($B$2:B12))</f>
        <v/>
      </c>
      <c r="B12" s="31" t="n"/>
      <c r="C12" s="4" t="n"/>
      <c r="D12" s="5" t="n"/>
      <c r="E12" s="4" t="n"/>
      <c r="F12" s="4" t="n"/>
      <c r="G12" s="5" t="n"/>
      <c r="H12" s="5" t="n"/>
      <c r="I12" s="5" t="n"/>
      <c r="J12" s="32" t="n"/>
      <c r="K12" s="32" t="n"/>
      <c r="L12" s="33">
        <f>IF(OR(J12="",K12=""),"",IFERROR(K12-J12,0))</f>
        <v/>
      </c>
      <c r="M12" s="32" t="n"/>
      <c r="N12" s="33">
        <f>IF(L12="","",IF(F12="Privé",0,L12-M12))</f>
        <v/>
      </c>
      <c r="O12" s="34">
        <f>IF(F12="","",IFERROR(VLOOKUP(F12,'Instellingen &amp; Instructies'!$A$8:$B$10,2,FALSE),0))</f>
        <v/>
      </c>
      <c r="P12" s="34">
        <f>IF(OR(N12="",O12=""),"",N12*O12)</f>
        <v/>
      </c>
      <c r="Q12" s="2">
        <f>IF(OR(J12="",K12=""),IF(OR(J12&lt;&gt;"",K12&lt;&gt;""),"Ontbrekende km-stand",""),IF(K12&lt;J12,"Controleer km-stand",IF(N12&lt;0,"Controleer privé km","OK")))</f>
        <v/>
      </c>
      <c r="R12" s="5" t="n"/>
    </row>
    <row r="13">
      <c r="A13" s="9">
        <f>IF(B13="","",COUNT($B$2:B13))</f>
        <v/>
      </c>
      <c r="B13" s="31" t="n"/>
      <c r="C13" s="4" t="n"/>
      <c r="D13" s="5" t="n"/>
      <c r="E13" s="4" t="n"/>
      <c r="F13" s="4" t="n"/>
      <c r="G13" s="5" t="n"/>
      <c r="H13" s="5" t="n"/>
      <c r="I13" s="5" t="n"/>
      <c r="J13" s="32" t="n"/>
      <c r="K13" s="32" t="n"/>
      <c r="L13" s="35">
        <f>IF(OR(J13="",K13=""),"",IFERROR(K13-J13,0))</f>
        <v/>
      </c>
      <c r="M13" s="32" t="n"/>
      <c r="N13" s="35">
        <f>IF(L13="","",IF(F13="Privé",0,L13-M13))</f>
        <v/>
      </c>
      <c r="O13" s="36">
        <f>IF(F13="","",IFERROR(VLOOKUP(F13,'Instellingen &amp; Instructies'!$A$8:$B$10,2,FALSE),0))</f>
        <v/>
      </c>
      <c r="P13" s="36">
        <f>IF(OR(N13="",O13=""),"",N13*O13)</f>
        <v/>
      </c>
      <c r="Q13" s="9">
        <f>IF(OR(J13="",K13=""),IF(OR(J13&lt;&gt;"",K13&lt;&gt;""),"Ontbrekende km-stand",""),IF(K13&lt;J13,"Controleer km-stand",IF(N13&lt;0,"Controleer privé km","OK")))</f>
        <v/>
      </c>
      <c r="R13" s="5" t="n"/>
    </row>
    <row r="14">
      <c r="A14" s="2">
        <f>IF(B14="","",COUNT($B$2:B14))</f>
        <v/>
      </c>
      <c r="B14" s="31" t="n"/>
      <c r="C14" s="4" t="n"/>
      <c r="D14" s="5" t="n"/>
      <c r="E14" s="4" t="n"/>
      <c r="F14" s="4" t="n"/>
      <c r="G14" s="5" t="n"/>
      <c r="H14" s="5" t="n"/>
      <c r="I14" s="5" t="n"/>
      <c r="J14" s="32" t="n"/>
      <c r="K14" s="32" t="n"/>
      <c r="L14" s="33">
        <f>IF(OR(J14="",K14=""),"",IFERROR(K14-J14,0))</f>
        <v/>
      </c>
      <c r="M14" s="32" t="n"/>
      <c r="N14" s="33">
        <f>IF(L14="","",IF(F14="Privé",0,L14-M14))</f>
        <v/>
      </c>
      <c r="O14" s="34">
        <f>IF(F14="","",IFERROR(VLOOKUP(F14,'Instellingen &amp; Instructies'!$A$8:$B$10,2,FALSE),0))</f>
        <v/>
      </c>
      <c r="P14" s="34">
        <f>IF(OR(N14="",O14=""),"",N14*O14)</f>
        <v/>
      </c>
      <c r="Q14" s="2">
        <f>IF(OR(J14="",K14=""),IF(OR(J14&lt;&gt;"",K14&lt;&gt;""),"Ontbrekende km-stand",""),IF(K14&lt;J14,"Controleer km-stand",IF(N14&lt;0,"Controleer privé km","OK")))</f>
        <v/>
      </c>
      <c r="R14" s="5" t="n"/>
    </row>
    <row r="15">
      <c r="A15" s="9">
        <f>IF(B15="","",COUNT($B$2:B15))</f>
        <v/>
      </c>
      <c r="B15" s="31" t="n"/>
      <c r="C15" s="4" t="n"/>
      <c r="D15" s="5" t="n"/>
      <c r="E15" s="4" t="n"/>
      <c r="F15" s="4" t="n"/>
      <c r="G15" s="5" t="n"/>
      <c r="H15" s="5" t="n"/>
      <c r="I15" s="5" t="n"/>
      <c r="J15" s="32" t="n"/>
      <c r="K15" s="32" t="n"/>
      <c r="L15" s="35">
        <f>IF(OR(J15="",K15=""),"",IFERROR(K15-J15,0))</f>
        <v/>
      </c>
      <c r="M15" s="32" t="n"/>
      <c r="N15" s="35">
        <f>IF(L15="","",IF(F15="Privé",0,L15-M15))</f>
        <v/>
      </c>
      <c r="O15" s="36">
        <f>IF(F15="","",IFERROR(VLOOKUP(F15,'Instellingen &amp; Instructies'!$A$8:$B$10,2,FALSE),0))</f>
        <v/>
      </c>
      <c r="P15" s="36">
        <f>IF(OR(N15="",O15=""),"",N15*O15)</f>
        <v/>
      </c>
      <c r="Q15" s="9">
        <f>IF(OR(J15="",K15=""),IF(OR(J15&lt;&gt;"",K15&lt;&gt;""),"Ontbrekende km-stand",""),IF(K15&lt;J15,"Controleer km-stand",IF(N15&lt;0,"Controleer privé km","OK")))</f>
        <v/>
      </c>
      <c r="R15" s="5" t="n"/>
    </row>
    <row r="16">
      <c r="A16" s="2">
        <f>IF(B16="","",COUNT($B$2:B16))</f>
        <v/>
      </c>
      <c r="B16" s="31" t="n"/>
      <c r="C16" s="4" t="n"/>
      <c r="D16" s="5" t="n"/>
      <c r="E16" s="4" t="n"/>
      <c r="F16" s="4" t="n"/>
      <c r="G16" s="5" t="n"/>
      <c r="H16" s="5" t="n"/>
      <c r="I16" s="5" t="n"/>
      <c r="J16" s="32" t="n"/>
      <c r="K16" s="32" t="n"/>
      <c r="L16" s="33">
        <f>IF(OR(J16="",K16=""),"",IFERROR(K16-J16,0))</f>
        <v/>
      </c>
      <c r="M16" s="32" t="n"/>
      <c r="N16" s="33">
        <f>IF(L16="","",IF(F16="Privé",0,L16-M16))</f>
        <v/>
      </c>
      <c r="O16" s="34">
        <f>IF(F16="","",IFERROR(VLOOKUP(F16,'Instellingen &amp; Instructies'!$A$8:$B$10,2,FALSE),0))</f>
        <v/>
      </c>
      <c r="P16" s="34">
        <f>IF(OR(N16="",O16=""),"",N16*O16)</f>
        <v/>
      </c>
      <c r="Q16" s="2">
        <f>IF(OR(J16="",K16=""),IF(OR(J16&lt;&gt;"",K16&lt;&gt;""),"Ontbrekende km-stand",""),IF(K16&lt;J16,"Controleer km-stand",IF(N16&lt;0,"Controleer privé km","OK")))</f>
        <v/>
      </c>
      <c r="R16" s="5" t="n"/>
    </row>
    <row r="17">
      <c r="A17" s="9">
        <f>IF(B17="","",COUNT($B$2:B17))</f>
        <v/>
      </c>
      <c r="B17" s="31" t="n"/>
      <c r="C17" s="4" t="n"/>
      <c r="D17" s="5" t="n"/>
      <c r="E17" s="4" t="n"/>
      <c r="F17" s="4" t="n"/>
      <c r="G17" s="5" t="n"/>
      <c r="H17" s="5" t="n"/>
      <c r="I17" s="5" t="n"/>
      <c r="J17" s="32" t="n"/>
      <c r="K17" s="32" t="n"/>
      <c r="L17" s="35">
        <f>IF(OR(J17="",K17=""),"",IFERROR(K17-J17,0))</f>
        <v/>
      </c>
      <c r="M17" s="32" t="n"/>
      <c r="N17" s="35">
        <f>IF(L17="","",IF(F17="Privé",0,L17-M17))</f>
        <v/>
      </c>
      <c r="O17" s="36">
        <f>IF(F17="","",IFERROR(VLOOKUP(F17,'Instellingen &amp; Instructies'!$A$8:$B$10,2,FALSE),0))</f>
        <v/>
      </c>
      <c r="P17" s="36">
        <f>IF(OR(N17="",O17=""),"",N17*O17)</f>
        <v/>
      </c>
      <c r="Q17" s="9">
        <f>IF(OR(J17="",K17=""),IF(OR(J17&lt;&gt;"",K17&lt;&gt;""),"Ontbrekende km-stand",""),IF(K17&lt;J17,"Controleer km-stand",IF(N17&lt;0,"Controleer privé km","OK")))</f>
        <v/>
      </c>
      <c r="R17" s="5" t="n"/>
    </row>
    <row r="18">
      <c r="A18" s="2">
        <f>IF(B18="","",COUNT($B$2:B18))</f>
        <v/>
      </c>
      <c r="B18" s="31" t="n"/>
      <c r="C18" s="4" t="n"/>
      <c r="D18" s="5" t="n"/>
      <c r="E18" s="4" t="n"/>
      <c r="F18" s="4" t="n"/>
      <c r="G18" s="5" t="n"/>
      <c r="H18" s="5" t="n"/>
      <c r="I18" s="5" t="n"/>
      <c r="J18" s="32" t="n"/>
      <c r="K18" s="32" t="n"/>
      <c r="L18" s="33">
        <f>IF(OR(J18="",K18=""),"",IFERROR(K18-J18,0))</f>
        <v/>
      </c>
      <c r="M18" s="32" t="n"/>
      <c r="N18" s="33">
        <f>IF(L18="","",IF(F18="Privé",0,L18-M18))</f>
        <v/>
      </c>
      <c r="O18" s="34">
        <f>IF(F18="","",IFERROR(VLOOKUP(F18,'Instellingen &amp; Instructies'!$A$8:$B$10,2,FALSE),0))</f>
        <v/>
      </c>
      <c r="P18" s="34">
        <f>IF(OR(N18="",O18=""),"",N18*O18)</f>
        <v/>
      </c>
      <c r="Q18" s="2">
        <f>IF(OR(J18="",K18=""),IF(OR(J18&lt;&gt;"",K18&lt;&gt;""),"Ontbrekende km-stand",""),IF(K18&lt;J18,"Controleer km-stand",IF(N18&lt;0,"Controleer privé km","OK")))</f>
        <v/>
      </c>
      <c r="R18" s="5" t="n"/>
    </row>
    <row r="19">
      <c r="A19" s="9">
        <f>IF(B19="","",COUNT($B$2:B19))</f>
        <v/>
      </c>
      <c r="B19" s="31" t="n"/>
      <c r="C19" s="4" t="n"/>
      <c r="D19" s="5" t="n"/>
      <c r="E19" s="4" t="n"/>
      <c r="F19" s="4" t="n"/>
      <c r="G19" s="5" t="n"/>
      <c r="H19" s="5" t="n"/>
      <c r="I19" s="5" t="n"/>
      <c r="J19" s="32" t="n"/>
      <c r="K19" s="32" t="n"/>
      <c r="L19" s="35">
        <f>IF(OR(J19="",K19=""),"",IFERROR(K19-J19,0))</f>
        <v/>
      </c>
      <c r="M19" s="32" t="n"/>
      <c r="N19" s="35">
        <f>IF(L19="","",IF(F19="Privé",0,L19-M19))</f>
        <v/>
      </c>
      <c r="O19" s="36">
        <f>IF(F19="","",IFERROR(VLOOKUP(F19,'Instellingen &amp; Instructies'!$A$8:$B$10,2,FALSE),0))</f>
        <v/>
      </c>
      <c r="P19" s="36">
        <f>IF(OR(N19="",O19=""),"",N19*O19)</f>
        <v/>
      </c>
      <c r="Q19" s="9">
        <f>IF(OR(J19="",K19=""),IF(OR(J19&lt;&gt;"",K19&lt;&gt;""),"Ontbrekende km-stand",""),IF(K19&lt;J19,"Controleer km-stand",IF(N19&lt;0,"Controleer privé km","OK")))</f>
        <v/>
      </c>
      <c r="R19" s="5" t="n"/>
    </row>
    <row r="20">
      <c r="A20" s="2">
        <f>IF(B20="","",COUNT($B$2:B20))</f>
        <v/>
      </c>
      <c r="B20" s="31" t="n"/>
      <c r="C20" s="4" t="n"/>
      <c r="D20" s="5" t="n"/>
      <c r="E20" s="4" t="n"/>
      <c r="F20" s="4" t="n"/>
      <c r="G20" s="5" t="n"/>
      <c r="H20" s="5" t="n"/>
      <c r="I20" s="5" t="n"/>
      <c r="J20" s="32" t="n"/>
      <c r="K20" s="32" t="n"/>
      <c r="L20" s="33">
        <f>IF(OR(J20="",K20=""),"",IFERROR(K20-J20,0))</f>
        <v/>
      </c>
      <c r="M20" s="32" t="n"/>
      <c r="N20" s="33">
        <f>IF(L20="","",IF(F20="Privé",0,L20-M20))</f>
        <v/>
      </c>
      <c r="O20" s="34">
        <f>IF(F20="","",IFERROR(VLOOKUP(F20,'Instellingen &amp; Instructies'!$A$8:$B$10,2,FALSE),0))</f>
        <v/>
      </c>
      <c r="P20" s="34">
        <f>IF(OR(N20="",O20=""),"",N20*O20)</f>
        <v/>
      </c>
      <c r="Q20" s="2">
        <f>IF(OR(J20="",K20=""),IF(OR(J20&lt;&gt;"",K20&lt;&gt;""),"Ontbrekende km-stand",""),IF(K20&lt;J20,"Controleer km-stand",IF(N20&lt;0,"Controleer privé km","OK")))</f>
        <v/>
      </c>
      <c r="R20" s="5" t="n"/>
    </row>
    <row r="21">
      <c r="A21" s="9">
        <f>IF(B21="","",COUNT($B$2:B21))</f>
        <v/>
      </c>
      <c r="B21" s="31" t="n"/>
      <c r="C21" s="4" t="n"/>
      <c r="D21" s="5" t="n"/>
      <c r="E21" s="4" t="n"/>
      <c r="F21" s="4" t="n"/>
      <c r="G21" s="5" t="n"/>
      <c r="H21" s="5" t="n"/>
      <c r="I21" s="5" t="n"/>
      <c r="J21" s="32" t="n"/>
      <c r="K21" s="32" t="n"/>
      <c r="L21" s="35">
        <f>IF(OR(J21="",K21=""),"",IFERROR(K21-J21,0))</f>
        <v/>
      </c>
      <c r="M21" s="32" t="n"/>
      <c r="N21" s="35">
        <f>IF(L21="","",IF(F21="Privé",0,L21-M21))</f>
        <v/>
      </c>
      <c r="O21" s="36">
        <f>IF(F21="","",IFERROR(VLOOKUP(F21,'Instellingen &amp; Instructies'!$A$8:$B$10,2,FALSE),0))</f>
        <v/>
      </c>
      <c r="P21" s="36">
        <f>IF(OR(N21="",O21=""),"",N21*O21)</f>
        <v/>
      </c>
      <c r="Q21" s="9">
        <f>IF(OR(J21="",K21=""),IF(OR(J21&lt;&gt;"",K21&lt;&gt;""),"Ontbrekende km-stand",""),IF(K21&lt;J21,"Controleer km-stand",IF(N21&lt;0,"Controleer privé km","OK")))</f>
        <v/>
      </c>
      <c r="R21" s="5" t="n"/>
    </row>
    <row r="22">
      <c r="A22" s="2">
        <f>IF(B22="","",COUNT($B$2:B22))</f>
        <v/>
      </c>
      <c r="B22" s="31" t="n"/>
      <c r="C22" s="4" t="n"/>
      <c r="D22" s="5" t="n"/>
      <c r="E22" s="4" t="n"/>
      <c r="F22" s="4" t="n"/>
      <c r="G22" s="5" t="n"/>
      <c r="H22" s="5" t="n"/>
      <c r="I22" s="5" t="n"/>
      <c r="J22" s="32" t="n"/>
      <c r="K22" s="32" t="n"/>
      <c r="L22" s="33">
        <f>IF(OR(J22="",K22=""),"",IFERROR(K22-J22,0))</f>
        <v/>
      </c>
      <c r="M22" s="32" t="n"/>
      <c r="N22" s="33">
        <f>IF(L22="","",IF(F22="Privé",0,L22-M22))</f>
        <v/>
      </c>
      <c r="O22" s="34">
        <f>IF(F22="","",IFERROR(VLOOKUP(F22,'Instellingen &amp; Instructies'!$A$8:$B$10,2,FALSE),0))</f>
        <v/>
      </c>
      <c r="P22" s="34">
        <f>IF(OR(N22="",O22=""),"",N22*O22)</f>
        <v/>
      </c>
      <c r="Q22" s="2">
        <f>IF(OR(J22="",K22=""),IF(OR(J22&lt;&gt;"",K22&lt;&gt;""),"Ontbrekende km-stand",""),IF(K22&lt;J22,"Controleer km-stand",IF(N22&lt;0,"Controleer privé km","OK")))</f>
        <v/>
      </c>
      <c r="R22" s="5" t="n"/>
    </row>
    <row r="23">
      <c r="A23" s="9">
        <f>IF(B23="","",COUNT($B$2:B23))</f>
        <v/>
      </c>
      <c r="B23" s="31" t="n"/>
      <c r="C23" s="4" t="n"/>
      <c r="D23" s="5" t="n"/>
      <c r="E23" s="4" t="n"/>
      <c r="F23" s="4" t="n"/>
      <c r="G23" s="5" t="n"/>
      <c r="H23" s="5" t="n"/>
      <c r="I23" s="5" t="n"/>
      <c r="J23" s="32" t="n"/>
      <c r="K23" s="32" t="n"/>
      <c r="L23" s="35">
        <f>IF(OR(J23="",K23=""),"",IFERROR(K23-J23,0))</f>
        <v/>
      </c>
      <c r="M23" s="32" t="n"/>
      <c r="N23" s="35">
        <f>IF(L23="","",IF(F23="Privé",0,L23-M23))</f>
        <v/>
      </c>
      <c r="O23" s="36">
        <f>IF(F23="","",IFERROR(VLOOKUP(F23,'Instellingen &amp; Instructies'!$A$8:$B$10,2,FALSE),0))</f>
        <v/>
      </c>
      <c r="P23" s="36">
        <f>IF(OR(N23="",O23=""),"",N23*O23)</f>
        <v/>
      </c>
      <c r="Q23" s="9">
        <f>IF(OR(J23="",K23=""),IF(OR(J23&lt;&gt;"",K23&lt;&gt;""),"Ontbrekende km-stand",""),IF(K23&lt;J23,"Controleer km-stand",IF(N23&lt;0,"Controleer privé km","OK")))</f>
        <v/>
      </c>
      <c r="R23" s="5" t="n"/>
    </row>
    <row r="24">
      <c r="A24" s="2">
        <f>IF(B24="","",COUNT($B$2:B24))</f>
        <v/>
      </c>
      <c r="B24" s="31" t="n"/>
      <c r="C24" s="4" t="n"/>
      <c r="D24" s="5" t="n"/>
      <c r="E24" s="4" t="n"/>
      <c r="F24" s="4" t="n"/>
      <c r="G24" s="5" t="n"/>
      <c r="H24" s="5" t="n"/>
      <c r="I24" s="5" t="n"/>
      <c r="J24" s="32" t="n"/>
      <c r="K24" s="32" t="n"/>
      <c r="L24" s="33">
        <f>IF(OR(J24="",K24=""),"",IFERROR(K24-J24,0))</f>
        <v/>
      </c>
      <c r="M24" s="32" t="n"/>
      <c r="N24" s="33">
        <f>IF(L24="","",IF(F24="Privé",0,L24-M24))</f>
        <v/>
      </c>
      <c r="O24" s="34">
        <f>IF(F24="","",IFERROR(VLOOKUP(F24,'Instellingen &amp; Instructies'!$A$8:$B$10,2,FALSE),0))</f>
        <v/>
      </c>
      <c r="P24" s="34">
        <f>IF(OR(N24="",O24=""),"",N24*O24)</f>
        <v/>
      </c>
      <c r="Q24" s="2">
        <f>IF(OR(J24="",K24=""),IF(OR(J24&lt;&gt;"",K24&lt;&gt;""),"Ontbrekende km-stand",""),IF(K24&lt;J24,"Controleer km-stand",IF(N24&lt;0,"Controleer privé km","OK")))</f>
        <v/>
      </c>
      <c r="R24" s="5" t="n"/>
    </row>
    <row r="25">
      <c r="A25" s="9">
        <f>IF(B25="","",COUNT($B$2:B25))</f>
        <v/>
      </c>
      <c r="B25" s="31" t="n"/>
      <c r="C25" s="4" t="n"/>
      <c r="D25" s="5" t="n"/>
      <c r="E25" s="4" t="n"/>
      <c r="F25" s="4" t="n"/>
      <c r="G25" s="5" t="n"/>
      <c r="H25" s="5" t="n"/>
      <c r="I25" s="5" t="n"/>
      <c r="J25" s="32" t="n"/>
      <c r="K25" s="32" t="n"/>
      <c r="L25" s="35">
        <f>IF(OR(J25="",K25=""),"",IFERROR(K25-J25,0))</f>
        <v/>
      </c>
      <c r="M25" s="32" t="n"/>
      <c r="N25" s="35">
        <f>IF(L25="","",IF(F25="Privé",0,L25-M25))</f>
        <v/>
      </c>
      <c r="O25" s="36">
        <f>IF(F25="","",IFERROR(VLOOKUP(F25,'Instellingen &amp; Instructies'!$A$8:$B$10,2,FALSE),0))</f>
        <v/>
      </c>
      <c r="P25" s="36">
        <f>IF(OR(N25="",O25=""),"",N25*O25)</f>
        <v/>
      </c>
      <c r="Q25" s="9">
        <f>IF(OR(J25="",K25=""),IF(OR(J25&lt;&gt;"",K25&lt;&gt;""),"Ontbrekende km-stand",""),IF(K25&lt;J25,"Controleer km-stand",IF(N25&lt;0,"Controleer privé km","OK")))</f>
        <v/>
      </c>
      <c r="R25" s="5" t="n"/>
    </row>
    <row r="26">
      <c r="A26" s="2">
        <f>IF(B26="","",COUNT($B$2:B26))</f>
        <v/>
      </c>
      <c r="B26" s="31" t="n"/>
      <c r="C26" s="4" t="n"/>
      <c r="D26" s="5" t="n"/>
      <c r="E26" s="4" t="n"/>
      <c r="F26" s="4" t="n"/>
      <c r="G26" s="5" t="n"/>
      <c r="H26" s="5" t="n"/>
      <c r="I26" s="5" t="n"/>
      <c r="J26" s="32" t="n"/>
      <c r="K26" s="32" t="n"/>
      <c r="L26" s="33">
        <f>IF(OR(J26="",K26=""),"",IFERROR(K26-J26,0))</f>
        <v/>
      </c>
      <c r="M26" s="32" t="n"/>
      <c r="N26" s="33">
        <f>IF(L26="","",IF(F26="Privé",0,L26-M26))</f>
        <v/>
      </c>
      <c r="O26" s="34">
        <f>IF(F26="","",IFERROR(VLOOKUP(F26,'Instellingen &amp; Instructies'!$A$8:$B$10,2,FALSE),0))</f>
        <v/>
      </c>
      <c r="P26" s="34">
        <f>IF(OR(N26="",O26=""),"",N26*O26)</f>
        <v/>
      </c>
      <c r="Q26" s="2">
        <f>IF(OR(J26="",K26=""),IF(OR(J26&lt;&gt;"",K26&lt;&gt;""),"Ontbrekende km-stand",""),IF(K26&lt;J26,"Controleer km-stand",IF(N26&lt;0,"Controleer privé km","OK")))</f>
        <v/>
      </c>
      <c r="R26" s="5" t="n"/>
    </row>
    <row r="27">
      <c r="A27" s="9">
        <f>IF(B27="","",COUNT($B$2:B27))</f>
        <v/>
      </c>
      <c r="B27" s="31" t="n"/>
      <c r="C27" s="4" t="n"/>
      <c r="D27" s="5" t="n"/>
      <c r="E27" s="4" t="n"/>
      <c r="F27" s="4" t="n"/>
      <c r="G27" s="5" t="n"/>
      <c r="H27" s="5" t="n"/>
      <c r="I27" s="5" t="n"/>
      <c r="J27" s="32" t="n"/>
      <c r="K27" s="32" t="n"/>
      <c r="L27" s="35">
        <f>IF(OR(J27="",K27=""),"",IFERROR(K27-J27,0))</f>
        <v/>
      </c>
      <c r="M27" s="32" t="n"/>
      <c r="N27" s="35">
        <f>IF(L27="","",IF(F27="Privé",0,L27-M27))</f>
        <v/>
      </c>
      <c r="O27" s="36">
        <f>IF(F27="","",IFERROR(VLOOKUP(F27,'Instellingen &amp; Instructies'!$A$8:$B$10,2,FALSE),0))</f>
        <v/>
      </c>
      <c r="P27" s="36">
        <f>IF(OR(N27="",O27=""),"",N27*O27)</f>
        <v/>
      </c>
      <c r="Q27" s="9">
        <f>IF(OR(J27="",K27=""),IF(OR(J27&lt;&gt;"",K27&lt;&gt;""),"Ontbrekende km-stand",""),IF(K27&lt;J27,"Controleer km-stand",IF(N27&lt;0,"Controleer privé km","OK")))</f>
        <v/>
      </c>
      <c r="R27" s="5" t="n"/>
    </row>
    <row r="28">
      <c r="A28" s="2">
        <f>IF(B28="","",COUNT($B$2:B28))</f>
        <v/>
      </c>
      <c r="B28" s="31" t="n"/>
      <c r="C28" s="4" t="n"/>
      <c r="D28" s="5" t="n"/>
      <c r="E28" s="4" t="n"/>
      <c r="F28" s="4" t="n"/>
      <c r="G28" s="5" t="n"/>
      <c r="H28" s="5" t="n"/>
      <c r="I28" s="5" t="n"/>
      <c r="J28" s="32" t="n"/>
      <c r="K28" s="32" t="n"/>
      <c r="L28" s="33">
        <f>IF(OR(J28="",K28=""),"",IFERROR(K28-J28,0))</f>
        <v/>
      </c>
      <c r="M28" s="32" t="n"/>
      <c r="N28" s="33">
        <f>IF(L28="","",IF(F28="Privé",0,L28-M28))</f>
        <v/>
      </c>
      <c r="O28" s="34">
        <f>IF(F28="","",IFERROR(VLOOKUP(F28,'Instellingen &amp; Instructies'!$A$8:$B$10,2,FALSE),0))</f>
        <v/>
      </c>
      <c r="P28" s="34">
        <f>IF(OR(N28="",O28=""),"",N28*O28)</f>
        <v/>
      </c>
      <c r="Q28" s="2">
        <f>IF(OR(J28="",K28=""),IF(OR(J28&lt;&gt;"",K28&lt;&gt;""),"Ontbrekende km-stand",""),IF(K28&lt;J28,"Controleer km-stand",IF(N28&lt;0,"Controleer privé km","OK")))</f>
        <v/>
      </c>
      <c r="R28" s="5" t="n"/>
    </row>
    <row r="29">
      <c r="A29" s="9">
        <f>IF(B29="","",COUNT($B$2:B29))</f>
        <v/>
      </c>
      <c r="B29" s="31" t="n"/>
      <c r="C29" s="4" t="n"/>
      <c r="D29" s="5" t="n"/>
      <c r="E29" s="4" t="n"/>
      <c r="F29" s="4" t="n"/>
      <c r="G29" s="5" t="n"/>
      <c r="H29" s="5" t="n"/>
      <c r="I29" s="5" t="n"/>
      <c r="J29" s="32" t="n"/>
      <c r="K29" s="32" t="n"/>
      <c r="L29" s="35">
        <f>IF(OR(J29="",K29=""),"",IFERROR(K29-J29,0))</f>
        <v/>
      </c>
      <c r="M29" s="32" t="n"/>
      <c r="N29" s="35">
        <f>IF(L29="","",IF(F29="Privé",0,L29-M29))</f>
        <v/>
      </c>
      <c r="O29" s="36">
        <f>IF(F29="","",IFERROR(VLOOKUP(F29,'Instellingen &amp; Instructies'!$A$8:$B$10,2,FALSE),0))</f>
        <v/>
      </c>
      <c r="P29" s="36">
        <f>IF(OR(N29="",O29=""),"",N29*O29)</f>
        <v/>
      </c>
      <c r="Q29" s="9">
        <f>IF(OR(J29="",K29=""),IF(OR(J29&lt;&gt;"",K29&lt;&gt;""),"Ontbrekende km-stand",""),IF(K29&lt;J29,"Controleer km-stand",IF(N29&lt;0,"Controleer privé km","OK")))</f>
        <v/>
      </c>
      <c r="R29" s="5" t="n"/>
    </row>
    <row r="30">
      <c r="A30" s="2">
        <f>IF(B30="","",COUNT($B$2:B30))</f>
        <v/>
      </c>
      <c r="B30" s="31" t="n"/>
      <c r="C30" s="4" t="n"/>
      <c r="D30" s="5" t="n"/>
      <c r="E30" s="4" t="n"/>
      <c r="F30" s="4" t="n"/>
      <c r="G30" s="5" t="n"/>
      <c r="H30" s="5" t="n"/>
      <c r="I30" s="5" t="n"/>
      <c r="J30" s="32" t="n"/>
      <c r="K30" s="32" t="n"/>
      <c r="L30" s="33">
        <f>IF(OR(J30="",K30=""),"",IFERROR(K30-J30,0))</f>
        <v/>
      </c>
      <c r="M30" s="32" t="n"/>
      <c r="N30" s="33">
        <f>IF(L30="","",IF(F30="Privé",0,L30-M30))</f>
        <v/>
      </c>
      <c r="O30" s="34">
        <f>IF(F30="","",IFERROR(VLOOKUP(F30,'Instellingen &amp; Instructies'!$A$8:$B$10,2,FALSE),0))</f>
        <v/>
      </c>
      <c r="P30" s="34">
        <f>IF(OR(N30="",O30=""),"",N30*O30)</f>
        <v/>
      </c>
      <c r="Q30" s="2">
        <f>IF(OR(J30="",K30=""),IF(OR(J30&lt;&gt;"",K30&lt;&gt;""),"Ontbrekende km-stand",""),IF(K30&lt;J30,"Controleer km-stand",IF(N30&lt;0,"Controleer privé km","OK")))</f>
        <v/>
      </c>
      <c r="R30" s="5" t="n"/>
    </row>
    <row r="31">
      <c r="A31" s="9">
        <f>IF(B31="","",COUNT($B$2:B31))</f>
        <v/>
      </c>
      <c r="B31" s="31" t="n"/>
      <c r="C31" s="4" t="n"/>
      <c r="D31" s="5" t="n"/>
      <c r="E31" s="4" t="n"/>
      <c r="F31" s="4" t="n"/>
      <c r="G31" s="5" t="n"/>
      <c r="H31" s="5" t="n"/>
      <c r="I31" s="5" t="n"/>
      <c r="J31" s="32" t="n"/>
      <c r="K31" s="32" t="n"/>
      <c r="L31" s="35">
        <f>IF(OR(J31="",K31=""),"",IFERROR(K31-J31,0))</f>
        <v/>
      </c>
      <c r="M31" s="32" t="n"/>
      <c r="N31" s="35">
        <f>IF(L31="","",IF(F31="Privé",0,L31-M31))</f>
        <v/>
      </c>
      <c r="O31" s="36">
        <f>IF(F31="","",IFERROR(VLOOKUP(F31,'Instellingen &amp; Instructies'!$A$8:$B$10,2,FALSE),0))</f>
        <v/>
      </c>
      <c r="P31" s="36">
        <f>IF(OR(N31="",O31=""),"",N31*O31)</f>
        <v/>
      </c>
      <c r="Q31" s="9">
        <f>IF(OR(J31="",K31=""),IF(OR(J31&lt;&gt;"",K31&lt;&gt;""),"Ontbrekende km-stand",""),IF(K31&lt;J31,"Controleer km-stand",IF(N31&lt;0,"Controleer privé km","OK")))</f>
        <v/>
      </c>
      <c r="R31" s="5" t="n"/>
    </row>
    <row r="32">
      <c r="A32" s="2">
        <f>IF(B32="","",COUNT($B$2:B32))</f>
        <v/>
      </c>
      <c r="B32" s="31" t="n"/>
      <c r="C32" s="4" t="n"/>
      <c r="D32" s="5" t="n"/>
      <c r="E32" s="4" t="n"/>
      <c r="F32" s="4" t="n"/>
      <c r="G32" s="5" t="n"/>
      <c r="H32" s="5" t="n"/>
      <c r="I32" s="5" t="n"/>
      <c r="J32" s="32" t="n"/>
      <c r="K32" s="32" t="n"/>
      <c r="L32" s="33">
        <f>IF(OR(J32="",K32=""),"",IFERROR(K32-J32,0))</f>
        <v/>
      </c>
      <c r="M32" s="32" t="n"/>
      <c r="N32" s="33">
        <f>IF(L32="","",IF(F32="Privé",0,L32-M32))</f>
        <v/>
      </c>
      <c r="O32" s="34">
        <f>IF(F32="","",IFERROR(VLOOKUP(F32,'Instellingen &amp; Instructies'!$A$8:$B$10,2,FALSE),0))</f>
        <v/>
      </c>
      <c r="P32" s="34">
        <f>IF(OR(N32="",O32=""),"",N32*O32)</f>
        <v/>
      </c>
      <c r="Q32" s="2">
        <f>IF(OR(J32="",K32=""),IF(OR(J32&lt;&gt;"",K32&lt;&gt;""),"Ontbrekende km-stand",""),IF(K32&lt;J32,"Controleer km-stand",IF(N32&lt;0,"Controleer privé km","OK")))</f>
        <v/>
      </c>
      <c r="R32" s="5" t="n"/>
    </row>
    <row r="33">
      <c r="A33" s="9">
        <f>IF(B33="","",COUNT($B$2:B33))</f>
        <v/>
      </c>
      <c r="B33" s="31" t="n"/>
      <c r="C33" s="4" t="n"/>
      <c r="D33" s="5" t="n"/>
      <c r="E33" s="4" t="n"/>
      <c r="F33" s="4" t="n"/>
      <c r="G33" s="5" t="n"/>
      <c r="H33" s="5" t="n"/>
      <c r="I33" s="5" t="n"/>
      <c r="J33" s="32" t="n"/>
      <c r="K33" s="32" t="n"/>
      <c r="L33" s="35">
        <f>IF(OR(J33="",K33=""),"",IFERROR(K33-J33,0))</f>
        <v/>
      </c>
      <c r="M33" s="32" t="n"/>
      <c r="N33" s="35">
        <f>IF(L33="","",IF(F33="Privé",0,L33-M33))</f>
        <v/>
      </c>
      <c r="O33" s="36">
        <f>IF(F33="","",IFERROR(VLOOKUP(F33,'Instellingen &amp; Instructies'!$A$8:$B$10,2,FALSE),0))</f>
        <v/>
      </c>
      <c r="P33" s="36">
        <f>IF(OR(N33="",O33=""),"",N33*O33)</f>
        <v/>
      </c>
      <c r="Q33" s="9">
        <f>IF(OR(J33="",K33=""),IF(OR(J33&lt;&gt;"",K33&lt;&gt;""),"Ontbrekende km-stand",""),IF(K33&lt;J33,"Controleer km-stand",IF(N33&lt;0,"Controleer privé km","OK")))</f>
        <v/>
      </c>
      <c r="R33" s="5" t="n"/>
    </row>
    <row r="34">
      <c r="A34" s="2">
        <f>IF(B34="","",COUNT($B$2:B34))</f>
        <v/>
      </c>
      <c r="B34" s="31" t="n"/>
      <c r="C34" s="4" t="n"/>
      <c r="D34" s="5" t="n"/>
      <c r="E34" s="4" t="n"/>
      <c r="F34" s="4" t="n"/>
      <c r="G34" s="5" t="n"/>
      <c r="H34" s="5" t="n"/>
      <c r="I34" s="5" t="n"/>
      <c r="J34" s="32" t="n"/>
      <c r="K34" s="32" t="n"/>
      <c r="L34" s="33">
        <f>IF(OR(J34="",K34=""),"",IFERROR(K34-J34,0))</f>
        <v/>
      </c>
      <c r="M34" s="32" t="n"/>
      <c r="N34" s="33">
        <f>IF(L34="","",IF(F34="Privé",0,L34-M34))</f>
        <v/>
      </c>
      <c r="O34" s="34">
        <f>IF(F34="","",IFERROR(VLOOKUP(F34,'Instellingen &amp; Instructies'!$A$8:$B$10,2,FALSE),0))</f>
        <v/>
      </c>
      <c r="P34" s="34">
        <f>IF(OR(N34="",O34=""),"",N34*O34)</f>
        <v/>
      </c>
      <c r="Q34" s="2">
        <f>IF(OR(J34="",K34=""),IF(OR(J34&lt;&gt;"",K34&lt;&gt;""),"Ontbrekende km-stand",""),IF(K34&lt;J34,"Controleer km-stand",IF(N34&lt;0,"Controleer privé km","OK")))</f>
        <v/>
      </c>
      <c r="R34" s="5" t="n"/>
    </row>
    <row r="35">
      <c r="A35" s="9">
        <f>IF(B35="","",COUNT($B$2:B35))</f>
        <v/>
      </c>
      <c r="B35" s="31" t="n"/>
      <c r="C35" s="4" t="n"/>
      <c r="D35" s="5" t="n"/>
      <c r="E35" s="4" t="n"/>
      <c r="F35" s="4" t="n"/>
      <c r="G35" s="5" t="n"/>
      <c r="H35" s="5" t="n"/>
      <c r="I35" s="5" t="n"/>
      <c r="J35" s="32" t="n"/>
      <c r="K35" s="32" t="n"/>
      <c r="L35" s="35">
        <f>IF(OR(J35="",K35=""),"",IFERROR(K35-J35,0))</f>
        <v/>
      </c>
      <c r="M35" s="32" t="n"/>
      <c r="N35" s="35">
        <f>IF(L35="","",IF(F35="Privé",0,L35-M35))</f>
        <v/>
      </c>
      <c r="O35" s="36">
        <f>IF(F35="","",IFERROR(VLOOKUP(F35,'Instellingen &amp; Instructies'!$A$8:$B$10,2,FALSE),0))</f>
        <v/>
      </c>
      <c r="P35" s="36">
        <f>IF(OR(N35="",O35=""),"",N35*O35)</f>
        <v/>
      </c>
      <c r="Q35" s="9">
        <f>IF(OR(J35="",K35=""),IF(OR(J35&lt;&gt;"",K35&lt;&gt;""),"Ontbrekende km-stand",""),IF(K35&lt;J35,"Controleer km-stand",IF(N35&lt;0,"Controleer privé km","OK")))</f>
        <v/>
      </c>
      <c r="R35" s="5" t="n"/>
    </row>
    <row r="36">
      <c r="A36" s="2">
        <f>IF(B36="","",COUNT($B$2:B36))</f>
        <v/>
      </c>
      <c r="B36" s="31" t="n"/>
      <c r="C36" s="4" t="n"/>
      <c r="D36" s="5" t="n"/>
      <c r="E36" s="4" t="n"/>
      <c r="F36" s="4" t="n"/>
      <c r="G36" s="5" t="n"/>
      <c r="H36" s="5" t="n"/>
      <c r="I36" s="5" t="n"/>
      <c r="J36" s="32" t="n"/>
      <c r="K36" s="32" t="n"/>
      <c r="L36" s="33">
        <f>IF(OR(J36="",K36=""),"",IFERROR(K36-J36,0))</f>
        <v/>
      </c>
      <c r="M36" s="32" t="n"/>
      <c r="N36" s="33">
        <f>IF(L36="","",IF(F36="Privé",0,L36-M36))</f>
        <v/>
      </c>
      <c r="O36" s="34">
        <f>IF(F36="","",IFERROR(VLOOKUP(F36,'Instellingen &amp; Instructies'!$A$8:$B$10,2,FALSE),0))</f>
        <v/>
      </c>
      <c r="P36" s="34">
        <f>IF(OR(N36="",O36=""),"",N36*O36)</f>
        <v/>
      </c>
      <c r="Q36" s="2">
        <f>IF(OR(J36="",K36=""),IF(OR(J36&lt;&gt;"",K36&lt;&gt;""),"Ontbrekende km-stand",""),IF(K36&lt;J36,"Controleer km-stand",IF(N36&lt;0,"Controleer privé km","OK")))</f>
        <v/>
      </c>
      <c r="R36" s="5" t="n"/>
    </row>
    <row r="37">
      <c r="A37" s="9">
        <f>IF(B37="","",COUNT($B$2:B37))</f>
        <v/>
      </c>
      <c r="B37" s="31" t="n"/>
      <c r="C37" s="4" t="n"/>
      <c r="D37" s="5" t="n"/>
      <c r="E37" s="4" t="n"/>
      <c r="F37" s="4" t="n"/>
      <c r="G37" s="5" t="n"/>
      <c r="H37" s="5" t="n"/>
      <c r="I37" s="5" t="n"/>
      <c r="J37" s="32" t="n"/>
      <c r="K37" s="32" t="n"/>
      <c r="L37" s="35">
        <f>IF(OR(J37="",K37=""),"",IFERROR(K37-J37,0))</f>
        <v/>
      </c>
      <c r="M37" s="32" t="n"/>
      <c r="N37" s="35">
        <f>IF(L37="","",IF(F37="Privé",0,L37-M37))</f>
        <v/>
      </c>
      <c r="O37" s="36">
        <f>IF(F37="","",IFERROR(VLOOKUP(F37,'Instellingen &amp; Instructies'!$A$8:$B$10,2,FALSE),0))</f>
        <v/>
      </c>
      <c r="P37" s="36">
        <f>IF(OR(N37="",O37=""),"",N37*O37)</f>
        <v/>
      </c>
      <c r="Q37" s="9">
        <f>IF(OR(J37="",K37=""),IF(OR(J37&lt;&gt;"",K37&lt;&gt;""),"Ontbrekende km-stand",""),IF(K37&lt;J37,"Controleer km-stand",IF(N37&lt;0,"Controleer privé km","OK")))</f>
        <v/>
      </c>
      <c r="R37" s="5" t="n"/>
    </row>
    <row r="38">
      <c r="A38" s="2">
        <f>IF(B38="","",COUNT($B$2:B38))</f>
        <v/>
      </c>
      <c r="B38" s="31" t="n"/>
      <c r="C38" s="4" t="n"/>
      <c r="D38" s="5" t="n"/>
      <c r="E38" s="4" t="n"/>
      <c r="F38" s="4" t="n"/>
      <c r="G38" s="5" t="n"/>
      <c r="H38" s="5" t="n"/>
      <c r="I38" s="5" t="n"/>
      <c r="J38" s="32" t="n"/>
      <c r="K38" s="32" t="n"/>
      <c r="L38" s="33">
        <f>IF(OR(J38="",K38=""),"",IFERROR(K38-J38,0))</f>
        <v/>
      </c>
      <c r="M38" s="32" t="n"/>
      <c r="N38" s="33">
        <f>IF(L38="","",IF(F38="Privé",0,L38-M38))</f>
        <v/>
      </c>
      <c r="O38" s="34">
        <f>IF(F38="","",IFERROR(VLOOKUP(F38,'Instellingen &amp; Instructies'!$A$8:$B$10,2,FALSE),0))</f>
        <v/>
      </c>
      <c r="P38" s="34">
        <f>IF(OR(N38="",O38=""),"",N38*O38)</f>
        <v/>
      </c>
      <c r="Q38" s="2">
        <f>IF(OR(J38="",K38=""),IF(OR(J38&lt;&gt;"",K38&lt;&gt;""),"Ontbrekende km-stand",""),IF(K38&lt;J38,"Controleer km-stand",IF(N38&lt;0,"Controleer privé km","OK")))</f>
        <v/>
      </c>
      <c r="R38" s="5" t="n"/>
    </row>
    <row r="39">
      <c r="A39" s="9">
        <f>IF(B39="","",COUNT($B$2:B39))</f>
        <v/>
      </c>
      <c r="B39" s="31" t="n"/>
      <c r="C39" s="4" t="n"/>
      <c r="D39" s="5" t="n"/>
      <c r="E39" s="4" t="n"/>
      <c r="F39" s="4" t="n"/>
      <c r="G39" s="5" t="n"/>
      <c r="H39" s="5" t="n"/>
      <c r="I39" s="5" t="n"/>
      <c r="J39" s="32" t="n"/>
      <c r="K39" s="32" t="n"/>
      <c r="L39" s="35">
        <f>IF(OR(J39="",K39=""),"",IFERROR(K39-J39,0))</f>
        <v/>
      </c>
      <c r="M39" s="32" t="n"/>
      <c r="N39" s="35">
        <f>IF(L39="","",IF(F39="Privé",0,L39-M39))</f>
        <v/>
      </c>
      <c r="O39" s="36">
        <f>IF(F39="","",IFERROR(VLOOKUP(F39,'Instellingen &amp; Instructies'!$A$8:$B$10,2,FALSE),0))</f>
        <v/>
      </c>
      <c r="P39" s="36">
        <f>IF(OR(N39="",O39=""),"",N39*O39)</f>
        <v/>
      </c>
      <c r="Q39" s="9">
        <f>IF(OR(J39="",K39=""),IF(OR(J39&lt;&gt;"",K39&lt;&gt;""),"Ontbrekende km-stand",""),IF(K39&lt;J39,"Controleer km-stand",IF(N39&lt;0,"Controleer privé km","OK")))</f>
        <v/>
      </c>
      <c r="R39" s="5" t="n"/>
    </row>
    <row r="40">
      <c r="A40" s="2">
        <f>IF(B40="","",COUNT($B$2:B40))</f>
        <v/>
      </c>
      <c r="B40" s="31" t="n"/>
      <c r="C40" s="4" t="n"/>
      <c r="D40" s="5" t="n"/>
      <c r="E40" s="4" t="n"/>
      <c r="F40" s="4" t="n"/>
      <c r="G40" s="5" t="n"/>
      <c r="H40" s="5" t="n"/>
      <c r="I40" s="5" t="n"/>
      <c r="J40" s="32" t="n"/>
      <c r="K40" s="32" t="n"/>
      <c r="L40" s="33">
        <f>IF(OR(J40="",K40=""),"",IFERROR(K40-J40,0))</f>
        <v/>
      </c>
      <c r="M40" s="32" t="n"/>
      <c r="N40" s="33">
        <f>IF(L40="","",IF(F40="Privé",0,L40-M40))</f>
        <v/>
      </c>
      <c r="O40" s="34">
        <f>IF(F40="","",IFERROR(VLOOKUP(F40,'Instellingen &amp; Instructies'!$A$8:$B$10,2,FALSE),0))</f>
        <v/>
      </c>
      <c r="P40" s="34">
        <f>IF(OR(N40="",O40=""),"",N40*O40)</f>
        <v/>
      </c>
      <c r="Q40" s="2">
        <f>IF(OR(J40="",K40=""),IF(OR(J40&lt;&gt;"",K40&lt;&gt;""),"Ontbrekende km-stand",""),IF(K40&lt;J40,"Controleer km-stand",IF(N40&lt;0,"Controleer privé km","OK")))</f>
        <v/>
      </c>
      <c r="R40" s="5" t="n"/>
    </row>
    <row r="41">
      <c r="A41" s="9">
        <f>IF(B41="","",COUNT($B$2:B41))</f>
        <v/>
      </c>
      <c r="B41" s="31" t="n"/>
      <c r="C41" s="4" t="n"/>
      <c r="D41" s="5" t="n"/>
      <c r="E41" s="4" t="n"/>
      <c r="F41" s="4" t="n"/>
      <c r="G41" s="5" t="n"/>
      <c r="H41" s="5" t="n"/>
      <c r="I41" s="5" t="n"/>
      <c r="J41" s="32" t="n"/>
      <c r="K41" s="32" t="n"/>
      <c r="L41" s="35">
        <f>IF(OR(J41="",K41=""),"",IFERROR(K41-J41,0))</f>
        <v/>
      </c>
      <c r="M41" s="32" t="n"/>
      <c r="N41" s="35">
        <f>IF(L41="","",IF(F41="Privé",0,L41-M41))</f>
        <v/>
      </c>
      <c r="O41" s="36">
        <f>IF(F41="","",IFERROR(VLOOKUP(F41,'Instellingen &amp; Instructies'!$A$8:$B$10,2,FALSE),0))</f>
        <v/>
      </c>
      <c r="P41" s="36">
        <f>IF(OR(N41="",O41=""),"",N41*O41)</f>
        <v/>
      </c>
      <c r="Q41" s="9">
        <f>IF(OR(J41="",K41=""),IF(OR(J41&lt;&gt;"",K41&lt;&gt;""),"Ontbrekende km-stand",""),IF(K41&lt;J41,"Controleer km-stand",IF(N41&lt;0,"Controleer privé km","OK")))</f>
        <v/>
      </c>
      <c r="R41" s="5" t="n"/>
    </row>
    <row r="42">
      <c r="A42" s="2">
        <f>IF(B42="","",COUNT($B$2:B42))</f>
        <v/>
      </c>
      <c r="B42" s="31" t="n"/>
      <c r="C42" s="4" t="n"/>
      <c r="D42" s="5" t="n"/>
      <c r="E42" s="4" t="n"/>
      <c r="F42" s="4" t="n"/>
      <c r="G42" s="5" t="n"/>
      <c r="H42" s="5" t="n"/>
      <c r="I42" s="5" t="n"/>
      <c r="J42" s="32" t="n"/>
      <c r="K42" s="32" t="n"/>
      <c r="L42" s="33">
        <f>IF(OR(J42="",K42=""),"",IFERROR(K42-J42,0))</f>
        <v/>
      </c>
      <c r="M42" s="32" t="n"/>
      <c r="N42" s="33">
        <f>IF(L42="","",IF(F42="Privé",0,L42-M42))</f>
        <v/>
      </c>
      <c r="O42" s="34">
        <f>IF(F42="","",IFERROR(VLOOKUP(F42,'Instellingen &amp; Instructies'!$A$8:$B$10,2,FALSE),0))</f>
        <v/>
      </c>
      <c r="P42" s="34">
        <f>IF(OR(N42="",O42=""),"",N42*O42)</f>
        <v/>
      </c>
      <c r="Q42" s="2">
        <f>IF(OR(J42="",K42=""),IF(OR(J42&lt;&gt;"",K42&lt;&gt;""),"Ontbrekende km-stand",""),IF(K42&lt;J42,"Controleer km-stand",IF(N42&lt;0,"Controleer privé km","OK")))</f>
        <v/>
      </c>
      <c r="R42" s="5" t="n"/>
    </row>
    <row r="43">
      <c r="A43" s="9">
        <f>IF(B43="","",COUNT($B$2:B43))</f>
        <v/>
      </c>
      <c r="B43" s="31" t="n"/>
      <c r="C43" s="4" t="n"/>
      <c r="D43" s="5" t="n"/>
      <c r="E43" s="4" t="n"/>
      <c r="F43" s="4" t="n"/>
      <c r="G43" s="5" t="n"/>
      <c r="H43" s="5" t="n"/>
      <c r="I43" s="5" t="n"/>
      <c r="J43" s="32" t="n"/>
      <c r="K43" s="32" t="n"/>
      <c r="L43" s="35">
        <f>IF(OR(J43="",K43=""),"",IFERROR(K43-J43,0))</f>
        <v/>
      </c>
      <c r="M43" s="32" t="n"/>
      <c r="N43" s="35">
        <f>IF(L43="","",IF(F43="Privé",0,L43-M43))</f>
        <v/>
      </c>
      <c r="O43" s="36">
        <f>IF(F43="","",IFERROR(VLOOKUP(F43,'Instellingen &amp; Instructies'!$A$8:$B$10,2,FALSE),0))</f>
        <v/>
      </c>
      <c r="P43" s="36">
        <f>IF(OR(N43="",O43=""),"",N43*O43)</f>
        <v/>
      </c>
      <c r="Q43" s="9">
        <f>IF(OR(J43="",K43=""),IF(OR(J43&lt;&gt;"",K43&lt;&gt;""),"Ontbrekende km-stand",""),IF(K43&lt;J43,"Controleer km-stand",IF(N43&lt;0,"Controleer privé km","OK")))</f>
        <v/>
      </c>
      <c r="R43" s="5" t="n"/>
    </row>
    <row r="44">
      <c r="A44" s="2">
        <f>IF(B44="","",COUNT($B$2:B44))</f>
        <v/>
      </c>
      <c r="B44" s="31" t="n"/>
      <c r="C44" s="4" t="n"/>
      <c r="D44" s="5" t="n"/>
      <c r="E44" s="4" t="n"/>
      <c r="F44" s="4" t="n"/>
      <c r="G44" s="5" t="n"/>
      <c r="H44" s="5" t="n"/>
      <c r="I44" s="5" t="n"/>
      <c r="J44" s="32" t="n"/>
      <c r="K44" s="32" t="n"/>
      <c r="L44" s="33">
        <f>IF(OR(J44="",K44=""),"",IFERROR(K44-J44,0))</f>
        <v/>
      </c>
      <c r="M44" s="32" t="n"/>
      <c r="N44" s="33">
        <f>IF(L44="","",IF(F44="Privé",0,L44-M44))</f>
        <v/>
      </c>
      <c r="O44" s="34">
        <f>IF(F44="","",IFERROR(VLOOKUP(F44,'Instellingen &amp; Instructies'!$A$8:$B$10,2,FALSE),0))</f>
        <v/>
      </c>
      <c r="P44" s="34">
        <f>IF(OR(N44="",O44=""),"",N44*O44)</f>
        <v/>
      </c>
      <c r="Q44" s="2">
        <f>IF(OR(J44="",K44=""),IF(OR(J44&lt;&gt;"",K44&lt;&gt;""),"Ontbrekende km-stand",""),IF(K44&lt;J44,"Controleer km-stand",IF(N44&lt;0,"Controleer privé km","OK")))</f>
        <v/>
      </c>
      <c r="R44" s="5" t="n"/>
    </row>
    <row r="45">
      <c r="A45" s="9">
        <f>IF(B45="","",COUNT($B$2:B45))</f>
        <v/>
      </c>
      <c r="B45" s="31" t="n"/>
      <c r="C45" s="4" t="n"/>
      <c r="D45" s="5" t="n"/>
      <c r="E45" s="4" t="n"/>
      <c r="F45" s="4" t="n"/>
      <c r="G45" s="5" t="n"/>
      <c r="H45" s="5" t="n"/>
      <c r="I45" s="5" t="n"/>
      <c r="J45" s="32" t="n"/>
      <c r="K45" s="32" t="n"/>
      <c r="L45" s="35">
        <f>IF(OR(J45="",K45=""),"",IFERROR(K45-J45,0))</f>
        <v/>
      </c>
      <c r="M45" s="32" t="n"/>
      <c r="N45" s="35">
        <f>IF(L45="","",IF(F45="Privé",0,L45-M45))</f>
        <v/>
      </c>
      <c r="O45" s="36">
        <f>IF(F45="","",IFERROR(VLOOKUP(F45,'Instellingen &amp; Instructies'!$A$8:$B$10,2,FALSE),0))</f>
        <v/>
      </c>
      <c r="P45" s="36">
        <f>IF(OR(N45="",O45=""),"",N45*O45)</f>
        <v/>
      </c>
      <c r="Q45" s="9">
        <f>IF(OR(J45="",K45=""),IF(OR(J45&lt;&gt;"",K45&lt;&gt;""),"Ontbrekende km-stand",""),IF(K45&lt;J45,"Controleer km-stand",IF(N45&lt;0,"Controleer privé km","OK")))</f>
        <v/>
      </c>
      <c r="R45" s="5" t="n"/>
    </row>
    <row r="46">
      <c r="A46" s="2">
        <f>IF(B46="","",COUNT($B$2:B46))</f>
        <v/>
      </c>
      <c r="B46" s="31" t="n"/>
      <c r="C46" s="4" t="n"/>
      <c r="D46" s="5" t="n"/>
      <c r="E46" s="4" t="n"/>
      <c r="F46" s="4" t="n"/>
      <c r="G46" s="5" t="n"/>
      <c r="H46" s="5" t="n"/>
      <c r="I46" s="5" t="n"/>
      <c r="J46" s="32" t="n"/>
      <c r="K46" s="32" t="n"/>
      <c r="L46" s="33">
        <f>IF(OR(J46="",K46=""),"",IFERROR(K46-J46,0))</f>
        <v/>
      </c>
      <c r="M46" s="32" t="n"/>
      <c r="N46" s="33">
        <f>IF(L46="","",IF(F46="Privé",0,L46-M46))</f>
        <v/>
      </c>
      <c r="O46" s="34">
        <f>IF(F46="","",IFERROR(VLOOKUP(F46,'Instellingen &amp; Instructies'!$A$8:$B$10,2,FALSE),0))</f>
        <v/>
      </c>
      <c r="P46" s="34">
        <f>IF(OR(N46="",O46=""),"",N46*O46)</f>
        <v/>
      </c>
      <c r="Q46" s="2">
        <f>IF(OR(J46="",K46=""),IF(OR(J46&lt;&gt;"",K46&lt;&gt;""),"Ontbrekende km-stand",""),IF(K46&lt;J46,"Controleer km-stand",IF(N46&lt;0,"Controleer privé km","OK")))</f>
        <v/>
      </c>
      <c r="R46" s="5" t="n"/>
    </row>
    <row r="47">
      <c r="A47" s="9">
        <f>IF(B47="","",COUNT($B$2:B47))</f>
        <v/>
      </c>
      <c r="B47" s="31" t="n"/>
      <c r="C47" s="4" t="n"/>
      <c r="D47" s="5" t="n"/>
      <c r="E47" s="4" t="n"/>
      <c r="F47" s="4" t="n"/>
      <c r="G47" s="5" t="n"/>
      <c r="H47" s="5" t="n"/>
      <c r="I47" s="5" t="n"/>
      <c r="J47" s="32" t="n"/>
      <c r="K47" s="32" t="n"/>
      <c r="L47" s="35">
        <f>IF(OR(J47="",K47=""),"",IFERROR(K47-J47,0))</f>
        <v/>
      </c>
      <c r="M47" s="32" t="n"/>
      <c r="N47" s="35">
        <f>IF(L47="","",IF(F47="Privé",0,L47-M47))</f>
        <v/>
      </c>
      <c r="O47" s="36">
        <f>IF(F47="","",IFERROR(VLOOKUP(F47,'Instellingen &amp; Instructies'!$A$8:$B$10,2,FALSE),0))</f>
        <v/>
      </c>
      <c r="P47" s="36">
        <f>IF(OR(N47="",O47=""),"",N47*O47)</f>
        <v/>
      </c>
      <c r="Q47" s="9">
        <f>IF(OR(J47="",K47=""),IF(OR(J47&lt;&gt;"",K47&lt;&gt;""),"Ontbrekende km-stand",""),IF(K47&lt;J47,"Controleer km-stand",IF(N47&lt;0,"Controleer privé km","OK")))</f>
        <v/>
      </c>
      <c r="R47" s="5" t="n"/>
    </row>
    <row r="48">
      <c r="A48" s="2">
        <f>IF(B48="","",COUNT($B$2:B48))</f>
        <v/>
      </c>
      <c r="B48" s="31" t="n"/>
      <c r="C48" s="4" t="n"/>
      <c r="D48" s="5" t="n"/>
      <c r="E48" s="4" t="n"/>
      <c r="F48" s="4" t="n"/>
      <c r="G48" s="5" t="n"/>
      <c r="H48" s="5" t="n"/>
      <c r="I48" s="5" t="n"/>
      <c r="J48" s="32" t="n"/>
      <c r="K48" s="32" t="n"/>
      <c r="L48" s="33">
        <f>IF(OR(J48="",K48=""),"",IFERROR(K48-J48,0))</f>
        <v/>
      </c>
      <c r="M48" s="32" t="n"/>
      <c r="N48" s="33">
        <f>IF(L48="","",IF(F48="Privé",0,L48-M48))</f>
        <v/>
      </c>
      <c r="O48" s="34">
        <f>IF(F48="","",IFERROR(VLOOKUP(F48,'Instellingen &amp; Instructies'!$A$8:$B$10,2,FALSE),0))</f>
        <v/>
      </c>
      <c r="P48" s="34">
        <f>IF(OR(N48="",O48=""),"",N48*O48)</f>
        <v/>
      </c>
      <c r="Q48" s="2">
        <f>IF(OR(J48="",K48=""),IF(OR(J48&lt;&gt;"",K48&lt;&gt;""),"Ontbrekende km-stand",""),IF(K48&lt;J48,"Controleer km-stand",IF(N48&lt;0,"Controleer privé km","OK")))</f>
        <v/>
      </c>
      <c r="R48" s="5" t="n"/>
    </row>
    <row r="49">
      <c r="A49" s="9">
        <f>IF(B49="","",COUNT($B$2:B49))</f>
        <v/>
      </c>
      <c r="B49" s="31" t="n"/>
      <c r="C49" s="4" t="n"/>
      <c r="D49" s="5" t="n"/>
      <c r="E49" s="4" t="n"/>
      <c r="F49" s="4" t="n"/>
      <c r="G49" s="5" t="n"/>
      <c r="H49" s="5" t="n"/>
      <c r="I49" s="5" t="n"/>
      <c r="J49" s="32" t="n"/>
      <c r="K49" s="32" t="n"/>
      <c r="L49" s="35">
        <f>IF(OR(J49="",K49=""),"",IFERROR(K49-J49,0))</f>
        <v/>
      </c>
      <c r="M49" s="32" t="n"/>
      <c r="N49" s="35">
        <f>IF(L49="","",IF(F49="Privé",0,L49-M49))</f>
        <v/>
      </c>
      <c r="O49" s="36">
        <f>IF(F49="","",IFERROR(VLOOKUP(F49,'Instellingen &amp; Instructies'!$A$8:$B$10,2,FALSE),0))</f>
        <v/>
      </c>
      <c r="P49" s="36">
        <f>IF(OR(N49="",O49=""),"",N49*O49)</f>
        <v/>
      </c>
      <c r="Q49" s="9">
        <f>IF(OR(J49="",K49=""),IF(OR(J49&lt;&gt;"",K49&lt;&gt;""),"Ontbrekende km-stand",""),IF(K49&lt;J49,"Controleer km-stand",IF(N49&lt;0,"Controleer privé km","OK")))</f>
        <v/>
      </c>
      <c r="R49" s="5" t="n"/>
    </row>
    <row r="50">
      <c r="A50" s="2">
        <f>IF(B50="","",COUNT($B$2:B50))</f>
        <v/>
      </c>
      <c r="B50" s="31" t="n"/>
      <c r="C50" s="4" t="n"/>
      <c r="D50" s="5" t="n"/>
      <c r="E50" s="4" t="n"/>
      <c r="F50" s="4" t="n"/>
      <c r="G50" s="5" t="n"/>
      <c r="H50" s="5" t="n"/>
      <c r="I50" s="5" t="n"/>
      <c r="J50" s="32" t="n"/>
      <c r="K50" s="32" t="n"/>
      <c r="L50" s="33">
        <f>IF(OR(J50="",K50=""),"",IFERROR(K50-J50,0))</f>
        <v/>
      </c>
      <c r="M50" s="32" t="n"/>
      <c r="N50" s="33">
        <f>IF(L50="","",IF(F50="Privé",0,L50-M50))</f>
        <v/>
      </c>
      <c r="O50" s="34">
        <f>IF(F50="","",IFERROR(VLOOKUP(F50,'Instellingen &amp; Instructies'!$A$8:$B$10,2,FALSE),0))</f>
        <v/>
      </c>
      <c r="P50" s="34">
        <f>IF(OR(N50="",O50=""),"",N50*O50)</f>
        <v/>
      </c>
      <c r="Q50" s="2">
        <f>IF(OR(J50="",K50=""),IF(OR(J50&lt;&gt;"",K50&lt;&gt;""),"Ontbrekende km-stand",""),IF(K50&lt;J50,"Controleer km-stand",IF(N50&lt;0,"Controleer privé km","OK")))</f>
        <v/>
      </c>
      <c r="R50" s="5" t="n"/>
    </row>
    <row r="51">
      <c r="A51" s="9">
        <f>IF(B51="","",COUNT($B$2:B51))</f>
        <v/>
      </c>
      <c r="B51" s="31" t="n"/>
      <c r="C51" s="4" t="n"/>
      <c r="D51" s="5" t="n"/>
      <c r="E51" s="4" t="n"/>
      <c r="F51" s="4" t="n"/>
      <c r="G51" s="5" t="n"/>
      <c r="H51" s="5" t="n"/>
      <c r="I51" s="5" t="n"/>
      <c r="J51" s="32" t="n"/>
      <c r="K51" s="32" t="n"/>
      <c r="L51" s="35">
        <f>IF(OR(J51="",K51=""),"",IFERROR(K51-J51,0))</f>
        <v/>
      </c>
      <c r="M51" s="32" t="n"/>
      <c r="N51" s="35">
        <f>IF(L51="","",IF(F51="Privé",0,L51-M51))</f>
        <v/>
      </c>
      <c r="O51" s="36">
        <f>IF(F51="","",IFERROR(VLOOKUP(F51,'Instellingen &amp; Instructies'!$A$8:$B$10,2,FALSE),0))</f>
        <v/>
      </c>
      <c r="P51" s="36">
        <f>IF(OR(N51="",O51=""),"",N51*O51)</f>
        <v/>
      </c>
      <c r="Q51" s="9">
        <f>IF(OR(J51="",K51=""),IF(OR(J51&lt;&gt;"",K51&lt;&gt;""),"Ontbrekende km-stand",""),IF(K51&lt;J51,"Controleer km-stand",IF(N51&lt;0,"Controleer privé km","OK")))</f>
        <v/>
      </c>
      <c r="R51" s="5" t="n"/>
    </row>
    <row r="52">
      <c r="A52" s="2">
        <f>IF(B52="","",COUNT($B$2:B52))</f>
        <v/>
      </c>
      <c r="B52" s="31" t="n"/>
      <c r="C52" s="4" t="n"/>
      <c r="D52" s="5" t="n"/>
      <c r="E52" s="4" t="n"/>
      <c r="F52" s="4" t="n"/>
      <c r="G52" s="5" t="n"/>
      <c r="H52" s="5" t="n"/>
      <c r="I52" s="5" t="n"/>
      <c r="J52" s="32" t="n"/>
      <c r="K52" s="32" t="n"/>
      <c r="L52" s="33">
        <f>IF(OR(J52="",K52=""),"",IFERROR(K52-J52,0))</f>
        <v/>
      </c>
      <c r="M52" s="32" t="n"/>
      <c r="N52" s="33">
        <f>IF(L52="","",IF(F52="Privé",0,L52-M52))</f>
        <v/>
      </c>
      <c r="O52" s="34">
        <f>IF(F52="","",IFERROR(VLOOKUP(F52,'Instellingen &amp; Instructies'!$A$8:$B$10,2,FALSE),0))</f>
        <v/>
      </c>
      <c r="P52" s="34">
        <f>IF(OR(N52="",O52=""),"",N52*O52)</f>
        <v/>
      </c>
      <c r="Q52" s="2">
        <f>IF(OR(J52="",K52=""),IF(OR(J52&lt;&gt;"",K52&lt;&gt;""),"Ontbrekende km-stand",""),IF(K52&lt;J52,"Controleer km-stand",IF(N52&lt;0,"Controleer privé km","OK")))</f>
        <v/>
      </c>
      <c r="R52" s="5" t="n"/>
    </row>
    <row r="53">
      <c r="A53" s="9">
        <f>IF(B53="","",COUNT($B$2:B53))</f>
        <v/>
      </c>
      <c r="B53" s="31" t="n"/>
      <c r="C53" s="4" t="n"/>
      <c r="D53" s="5" t="n"/>
      <c r="E53" s="4" t="n"/>
      <c r="F53" s="4" t="n"/>
      <c r="G53" s="5" t="n"/>
      <c r="H53" s="5" t="n"/>
      <c r="I53" s="5" t="n"/>
      <c r="J53" s="32" t="n"/>
      <c r="K53" s="32" t="n"/>
      <c r="L53" s="35">
        <f>IF(OR(J53="",K53=""),"",IFERROR(K53-J53,0))</f>
        <v/>
      </c>
      <c r="M53" s="32" t="n"/>
      <c r="N53" s="35">
        <f>IF(L53="","",IF(F53="Privé",0,L53-M53))</f>
        <v/>
      </c>
      <c r="O53" s="36">
        <f>IF(F53="","",IFERROR(VLOOKUP(F53,'Instellingen &amp; Instructies'!$A$8:$B$10,2,FALSE),0))</f>
        <v/>
      </c>
      <c r="P53" s="36">
        <f>IF(OR(N53="",O53=""),"",N53*O53)</f>
        <v/>
      </c>
      <c r="Q53" s="9">
        <f>IF(OR(J53="",K53=""),IF(OR(J53&lt;&gt;"",K53&lt;&gt;""),"Ontbrekende km-stand",""),IF(K53&lt;J53,"Controleer km-stand",IF(N53&lt;0,"Controleer privé km","OK")))</f>
        <v/>
      </c>
      <c r="R53" s="5" t="n"/>
    </row>
    <row r="54">
      <c r="A54" s="2">
        <f>IF(B54="","",COUNT($B$2:B54))</f>
        <v/>
      </c>
      <c r="B54" s="31" t="n"/>
      <c r="C54" s="4" t="n"/>
      <c r="D54" s="5" t="n"/>
      <c r="E54" s="4" t="n"/>
      <c r="F54" s="4" t="n"/>
      <c r="G54" s="5" t="n"/>
      <c r="H54" s="5" t="n"/>
      <c r="I54" s="5" t="n"/>
      <c r="J54" s="32" t="n"/>
      <c r="K54" s="32" t="n"/>
      <c r="L54" s="33">
        <f>IF(OR(J54="",K54=""),"",IFERROR(K54-J54,0))</f>
        <v/>
      </c>
      <c r="M54" s="32" t="n"/>
      <c r="N54" s="33">
        <f>IF(L54="","",IF(F54="Privé",0,L54-M54))</f>
        <v/>
      </c>
      <c r="O54" s="34">
        <f>IF(F54="","",IFERROR(VLOOKUP(F54,'Instellingen &amp; Instructies'!$A$8:$B$10,2,FALSE),0))</f>
        <v/>
      </c>
      <c r="P54" s="34">
        <f>IF(OR(N54="",O54=""),"",N54*O54)</f>
        <v/>
      </c>
      <c r="Q54" s="2">
        <f>IF(OR(J54="",K54=""),IF(OR(J54&lt;&gt;"",K54&lt;&gt;""),"Ontbrekende km-stand",""),IF(K54&lt;J54,"Controleer km-stand",IF(N54&lt;0,"Controleer privé km","OK")))</f>
        <v/>
      </c>
      <c r="R54" s="5" t="n"/>
    </row>
    <row r="55">
      <c r="A55" s="9">
        <f>IF(B55="","",COUNT($B$2:B55))</f>
        <v/>
      </c>
      <c r="B55" s="31" t="n"/>
      <c r="C55" s="4" t="n"/>
      <c r="D55" s="5" t="n"/>
      <c r="E55" s="4" t="n"/>
      <c r="F55" s="4" t="n"/>
      <c r="G55" s="5" t="n"/>
      <c r="H55" s="5" t="n"/>
      <c r="I55" s="5" t="n"/>
      <c r="J55" s="32" t="n"/>
      <c r="K55" s="32" t="n"/>
      <c r="L55" s="35">
        <f>IF(OR(J55="",K55=""),"",IFERROR(K55-J55,0))</f>
        <v/>
      </c>
      <c r="M55" s="32" t="n"/>
      <c r="N55" s="35">
        <f>IF(L55="","",IF(F55="Privé",0,L55-M55))</f>
        <v/>
      </c>
      <c r="O55" s="36">
        <f>IF(F55="","",IFERROR(VLOOKUP(F55,'Instellingen &amp; Instructies'!$A$8:$B$10,2,FALSE),0))</f>
        <v/>
      </c>
      <c r="P55" s="36">
        <f>IF(OR(N55="",O55=""),"",N55*O55)</f>
        <v/>
      </c>
      <c r="Q55" s="9">
        <f>IF(OR(J55="",K55=""),IF(OR(J55&lt;&gt;"",K55&lt;&gt;""),"Ontbrekende km-stand",""),IF(K55&lt;J55,"Controleer km-stand",IF(N55&lt;0,"Controleer privé km","OK")))</f>
        <v/>
      </c>
      <c r="R55" s="5" t="n"/>
    </row>
    <row r="56">
      <c r="A56" s="2">
        <f>IF(B56="","",COUNT($B$2:B56))</f>
        <v/>
      </c>
      <c r="B56" s="31" t="n"/>
      <c r="C56" s="4" t="n"/>
      <c r="D56" s="5" t="n"/>
      <c r="E56" s="4" t="n"/>
      <c r="F56" s="4" t="n"/>
      <c r="G56" s="5" t="n"/>
      <c r="H56" s="5" t="n"/>
      <c r="I56" s="5" t="n"/>
      <c r="J56" s="32" t="n"/>
      <c r="K56" s="32" t="n"/>
      <c r="L56" s="33">
        <f>IF(OR(J56="",K56=""),"",IFERROR(K56-J56,0))</f>
        <v/>
      </c>
      <c r="M56" s="32" t="n"/>
      <c r="N56" s="33">
        <f>IF(L56="","",IF(F56="Privé",0,L56-M56))</f>
        <v/>
      </c>
      <c r="O56" s="34">
        <f>IF(F56="","",IFERROR(VLOOKUP(F56,'Instellingen &amp; Instructies'!$A$8:$B$10,2,FALSE),0))</f>
        <v/>
      </c>
      <c r="P56" s="34">
        <f>IF(OR(N56="",O56=""),"",N56*O56)</f>
        <v/>
      </c>
      <c r="Q56" s="2">
        <f>IF(OR(J56="",K56=""),IF(OR(J56&lt;&gt;"",K56&lt;&gt;""),"Ontbrekende km-stand",""),IF(K56&lt;J56,"Controleer km-stand",IF(N56&lt;0,"Controleer privé km","OK")))</f>
        <v/>
      </c>
      <c r="R56" s="5" t="n"/>
    </row>
    <row r="57">
      <c r="A57" s="9">
        <f>IF(B57="","",COUNT($B$2:B57))</f>
        <v/>
      </c>
      <c r="B57" s="31" t="n"/>
      <c r="C57" s="4" t="n"/>
      <c r="D57" s="5" t="n"/>
      <c r="E57" s="4" t="n"/>
      <c r="F57" s="4" t="n"/>
      <c r="G57" s="5" t="n"/>
      <c r="H57" s="5" t="n"/>
      <c r="I57" s="5" t="n"/>
      <c r="J57" s="32" t="n"/>
      <c r="K57" s="32" t="n"/>
      <c r="L57" s="35">
        <f>IF(OR(J57="",K57=""),"",IFERROR(K57-J57,0))</f>
        <v/>
      </c>
      <c r="M57" s="32" t="n"/>
      <c r="N57" s="35">
        <f>IF(L57="","",IF(F57="Privé",0,L57-M57))</f>
        <v/>
      </c>
      <c r="O57" s="36">
        <f>IF(F57="","",IFERROR(VLOOKUP(F57,'Instellingen &amp; Instructies'!$A$8:$B$10,2,FALSE),0))</f>
        <v/>
      </c>
      <c r="P57" s="36">
        <f>IF(OR(N57="",O57=""),"",N57*O57)</f>
        <v/>
      </c>
      <c r="Q57" s="9">
        <f>IF(OR(J57="",K57=""),IF(OR(J57&lt;&gt;"",K57&lt;&gt;""),"Ontbrekende km-stand",""),IF(K57&lt;J57,"Controleer km-stand",IF(N57&lt;0,"Controleer privé km","OK")))</f>
        <v/>
      </c>
      <c r="R57" s="5" t="n"/>
    </row>
    <row r="58">
      <c r="A58" s="2">
        <f>IF(B58="","",COUNT($B$2:B58))</f>
        <v/>
      </c>
      <c r="B58" s="31" t="n"/>
      <c r="C58" s="4" t="n"/>
      <c r="D58" s="5" t="n"/>
      <c r="E58" s="4" t="n"/>
      <c r="F58" s="4" t="n"/>
      <c r="G58" s="5" t="n"/>
      <c r="H58" s="5" t="n"/>
      <c r="I58" s="5" t="n"/>
      <c r="J58" s="32" t="n"/>
      <c r="K58" s="32" t="n"/>
      <c r="L58" s="33">
        <f>IF(OR(J58="",K58=""),"",IFERROR(K58-J58,0))</f>
        <v/>
      </c>
      <c r="M58" s="32" t="n"/>
      <c r="N58" s="33">
        <f>IF(L58="","",IF(F58="Privé",0,L58-M58))</f>
        <v/>
      </c>
      <c r="O58" s="34">
        <f>IF(F58="","",IFERROR(VLOOKUP(F58,'Instellingen &amp; Instructies'!$A$8:$B$10,2,FALSE),0))</f>
        <v/>
      </c>
      <c r="P58" s="34">
        <f>IF(OR(N58="",O58=""),"",N58*O58)</f>
        <v/>
      </c>
      <c r="Q58" s="2">
        <f>IF(OR(J58="",K58=""),IF(OR(J58&lt;&gt;"",K58&lt;&gt;""),"Ontbrekende km-stand",""),IF(K58&lt;J58,"Controleer km-stand",IF(N58&lt;0,"Controleer privé km","OK")))</f>
        <v/>
      </c>
      <c r="R58" s="5" t="n"/>
    </row>
    <row r="59">
      <c r="A59" s="9">
        <f>IF(B59="","",COUNT($B$2:B59))</f>
        <v/>
      </c>
      <c r="B59" s="31" t="n"/>
      <c r="C59" s="4" t="n"/>
      <c r="D59" s="5" t="n"/>
      <c r="E59" s="4" t="n"/>
      <c r="F59" s="4" t="n"/>
      <c r="G59" s="5" t="n"/>
      <c r="H59" s="5" t="n"/>
      <c r="I59" s="5" t="n"/>
      <c r="J59" s="32" t="n"/>
      <c r="K59" s="32" t="n"/>
      <c r="L59" s="35">
        <f>IF(OR(J59="",K59=""),"",IFERROR(K59-J59,0))</f>
        <v/>
      </c>
      <c r="M59" s="32" t="n"/>
      <c r="N59" s="35">
        <f>IF(L59="","",IF(F59="Privé",0,L59-M59))</f>
        <v/>
      </c>
      <c r="O59" s="36">
        <f>IF(F59="","",IFERROR(VLOOKUP(F59,'Instellingen &amp; Instructies'!$A$8:$B$10,2,FALSE),0))</f>
        <v/>
      </c>
      <c r="P59" s="36">
        <f>IF(OR(N59="",O59=""),"",N59*O59)</f>
        <v/>
      </c>
      <c r="Q59" s="9">
        <f>IF(OR(J59="",K59=""),IF(OR(J59&lt;&gt;"",K59&lt;&gt;""),"Ontbrekende km-stand",""),IF(K59&lt;J59,"Controleer km-stand",IF(N59&lt;0,"Controleer privé km","OK")))</f>
        <v/>
      </c>
      <c r="R59" s="5" t="n"/>
    </row>
    <row r="60">
      <c r="A60" s="2">
        <f>IF(B60="","",COUNT($B$2:B60))</f>
        <v/>
      </c>
      <c r="B60" s="31" t="n"/>
      <c r="C60" s="4" t="n"/>
      <c r="D60" s="5" t="n"/>
      <c r="E60" s="4" t="n"/>
      <c r="F60" s="4" t="n"/>
      <c r="G60" s="5" t="n"/>
      <c r="H60" s="5" t="n"/>
      <c r="I60" s="5" t="n"/>
      <c r="J60" s="32" t="n"/>
      <c r="K60" s="32" t="n"/>
      <c r="L60" s="33">
        <f>IF(OR(J60="",K60=""),"",IFERROR(K60-J60,0))</f>
        <v/>
      </c>
      <c r="M60" s="32" t="n"/>
      <c r="N60" s="33">
        <f>IF(L60="","",IF(F60="Privé",0,L60-M60))</f>
        <v/>
      </c>
      <c r="O60" s="34">
        <f>IF(F60="","",IFERROR(VLOOKUP(F60,'Instellingen &amp; Instructies'!$A$8:$B$10,2,FALSE),0))</f>
        <v/>
      </c>
      <c r="P60" s="34">
        <f>IF(OR(N60="",O60=""),"",N60*O60)</f>
        <v/>
      </c>
      <c r="Q60" s="2">
        <f>IF(OR(J60="",K60=""),IF(OR(J60&lt;&gt;"",K60&lt;&gt;""),"Ontbrekende km-stand",""),IF(K60&lt;J60,"Controleer km-stand",IF(N60&lt;0,"Controleer privé km","OK")))</f>
        <v/>
      </c>
      <c r="R60" s="5" t="n"/>
    </row>
    <row r="61">
      <c r="A61" s="9">
        <f>IF(B61="","",COUNT($B$2:B61))</f>
        <v/>
      </c>
      <c r="B61" s="31" t="n"/>
      <c r="C61" s="4" t="n"/>
      <c r="D61" s="5" t="n"/>
      <c r="E61" s="4" t="n"/>
      <c r="F61" s="4" t="n"/>
      <c r="G61" s="5" t="n"/>
      <c r="H61" s="5" t="n"/>
      <c r="I61" s="5" t="n"/>
      <c r="J61" s="32" t="n"/>
      <c r="K61" s="32" t="n"/>
      <c r="L61" s="35">
        <f>IF(OR(J61="",K61=""),"",IFERROR(K61-J61,0))</f>
        <v/>
      </c>
      <c r="M61" s="32" t="n"/>
      <c r="N61" s="35">
        <f>IF(L61="","",IF(F61="Privé",0,L61-M61))</f>
        <v/>
      </c>
      <c r="O61" s="36">
        <f>IF(F61="","",IFERROR(VLOOKUP(F61,'Instellingen &amp; Instructies'!$A$8:$B$10,2,FALSE),0))</f>
        <v/>
      </c>
      <c r="P61" s="36">
        <f>IF(OR(N61="",O61=""),"",N61*O61)</f>
        <v/>
      </c>
      <c r="Q61" s="9">
        <f>IF(OR(J61="",K61=""),IF(OR(J61&lt;&gt;"",K61&lt;&gt;""),"Ontbrekende km-stand",""),IF(K61&lt;J61,"Controleer km-stand",IF(N61&lt;0,"Controleer privé km","OK")))</f>
        <v/>
      </c>
      <c r="R61" s="5" t="n"/>
    </row>
    <row r="62">
      <c r="A62" s="2">
        <f>IF(B62="","",COUNT($B$2:B62))</f>
        <v/>
      </c>
      <c r="B62" s="31" t="n"/>
      <c r="C62" s="4" t="n"/>
      <c r="D62" s="5" t="n"/>
      <c r="E62" s="4" t="n"/>
      <c r="F62" s="4" t="n"/>
      <c r="G62" s="5" t="n"/>
      <c r="H62" s="5" t="n"/>
      <c r="I62" s="5" t="n"/>
      <c r="J62" s="32" t="n"/>
      <c r="K62" s="32" t="n"/>
      <c r="L62" s="33">
        <f>IF(OR(J62="",K62=""),"",IFERROR(K62-J62,0))</f>
        <v/>
      </c>
      <c r="M62" s="32" t="n"/>
      <c r="N62" s="33">
        <f>IF(L62="","",IF(F62="Privé",0,L62-M62))</f>
        <v/>
      </c>
      <c r="O62" s="34">
        <f>IF(F62="","",IFERROR(VLOOKUP(F62,'Instellingen &amp; Instructies'!$A$8:$B$10,2,FALSE),0))</f>
        <v/>
      </c>
      <c r="P62" s="34">
        <f>IF(OR(N62="",O62=""),"",N62*O62)</f>
        <v/>
      </c>
      <c r="Q62" s="2">
        <f>IF(OR(J62="",K62=""),IF(OR(J62&lt;&gt;"",K62&lt;&gt;""),"Ontbrekende km-stand",""),IF(K62&lt;J62,"Controleer km-stand",IF(N62&lt;0,"Controleer privé km","OK")))</f>
        <v/>
      </c>
      <c r="R62" s="5" t="n"/>
    </row>
    <row r="63">
      <c r="A63" s="9">
        <f>IF(B63="","",COUNT($B$2:B63))</f>
        <v/>
      </c>
      <c r="B63" s="31" t="n"/>
      <c r="C63" s="4" t="n"/>
      <c r="D63" s="5" t="n"/>
      <c r="E63" s="4" t="n"/>
      <c r="F63" s="4" t="n"/>
      <c r="G63" s="5" t="n"/>
      <c r="H63" s="5" t="n"/>
      <c r="I63" s="5" t="n"/>
      <c r="J63" s="32" t="n"/>
      <c r="K63" s="32" t="n"/>
      <c r="L63" s="35">
        <f>IF(OR(J63="",K63=""),"",IFERROR(K63-J63,0))</f>
        <v/>
      </c>
      <c r="M63" s="32" t="n"/>
      <c r="N63" s="35">
        <f>IF(L63="","",IF(F63="Privé",0,L63-M63))</f>
        <v/>
      </c>
      <c r="O63" s="36">
        <f>IF(F63="","",IFERROR(VLOOKUP(F63,'Instellingen &amp; Instructies'!$A$8:$B$10,2,FALSE),0))</f>
        <v/>
      </c>
      <c r="P63" s="36">
        <f>IF(OR(N63="",O63=""),"",N63*O63)</f>
        <v/>
      </c>
      <c r="Q63" s="9">
        <f>IF(OR(J63="",K63=""),IF(OR(J63&lt;&gt;"",K63&lt;&gt;""),"Ontbrekende km-stand",""),IF(K63&lt;J63,"Controleer km-stand",IF(N63&lt;0,"Controleer privé km","OK")))</f>
        <v/>
      </c>
      <c r="R63" s="5" t="n"/>
    </row>
    <row r="64">
      <c r="A64" s="2">
        <f>IF(B64="","",COUNT($B$2:B64))</f>
        <v/>
      </c>
      <c r="B64" s="31" t="n"/>
      <c r="C64" s="4" t="n"/>
      <c r="D64" s="5" t="n"/>
      <c r="E64" s="4" t="n"/>
      <c r="F64" s="4" t="n"/>
      <c r="G64" s="5" t="n"/>
      <c r="H64" s="5" t="n"/>
      <c r="I64" s="5" t="n"/>
      <c r="J64" s="32" t="n"/>
      <c r="K64" s="32" t="n"/>
      <c r="L64" s="33">
        <f>IF(OR(J64="",K64=""),"",IFERROR(K64-J64,0))</f>
        <v/>
      </c>
      <c r="M64" s="32" t="n"/>
      <c r="N64" s="33">
        <f>IF(L64="","",IF(F64="Privé",0,L64-M64))</f>
        <v/>
      </c>
      <c r="O64" s="34">
        <f>IF(F64="","",IFERROR(VLOOKUP(F64,'Instellingen &amp; Instructies'!$A$8:$B$10,2,FALSE),0))</f>
        <v/>
      </c>
      <c r="P64" s="34">
        <f>IF(OR(N64="",O64=""),"",N64*O64)</f>
        <v/>
      </c>
      <c r="Q64" s="2">
        <f>IF(OR(J64="",K64=""),IF(OR(J64&lt;&gt;"",K64&lt;&gt;""),"Ontbrekende km-stand",""),IF(K64&lt;J64,"Controleer km-stand",IF(N64&lt;0,"Controleer privé km","OK")))</f>
        <v/>
      </c>
      <c r="R64" s="5" t="n"/>
    </row>
    <row r="65">
      <c r="A65" s="9">
        <f>IF(B65="","",COUNT($B$2:B65))</f>
        <v/>
      </c>
      <c r="B65" s="31" t="n"/>
      <c r="C65" s="4" t="n"/>
      <c r="D65" s="5" t="n"/>
      <c r="E65" s="4" t="n"/>
      <c r="F65" s="4" t="n"/>
      <c r="G65" s="5" t="n"/>
      <c r="H65" s="5" t="n"/>
      <c r="I65" s="5" t="n"/>
      <c r="J65" s="32" t="n"/>
      <c r="K65" s="32" t="n"/>
      <c r="L65" s="35">
        <f>IF(OR(J65="",K65=""),"",IFERROR(K65-J65,0))</f>
        <v/>
      </c>
      <c r="M65" s="32" t="n"/>
      <c r="N65" s="35">
        <f>IF(L65="","",IF(F65="Privé",0,L65-M65))</f>
        <v/>
      </c>
      <c r="O65" s="36">
        <f>IF(F65="","",IFERROR(VLOOKUP(F65,'Instellingen &amp; Instructies'!$A$8:$B$10,2,FALSE),0))</f>
        <v/>
      </c>
      <c r="P65" s="36">
        <f>IF(OR(N65="",O65=""),"",N65*O65)</f>
        <v/>
      </c>
      <c r="Q65" s="9">
        <f>IF(OR(J65="",K65=""),IF(OR(J65&lt;&gt;"",K65&lt;&gt;""),"Ontbrekende km-stand",""),IF(K65&lt;J65,"Controleer km-stand",IF(N65&lt;0,"Controleer privé km","OK")))</f>
        <v/>
      </c>
      <c r="R65" s="5" t="n"/>
    </row>
    <row r="66">
      <c r="A66" s="2">
        <f>IF(B66="","",COUNT($B$2:B66))</f>
        <v/>
      </c>
      <c r="B66" s="31" t="n"/>
      <c r="C66" s="4" t="n"/>
      <c r="D66" s="5" t="n"/>
      <c r="E66" s="4" t="n"/>
      <c r="F66" s="4" t="n"/>
      <c r="G66" s="5" t="n"/>
      <c r="H66" s="5" t="n"/>
      <c r="I66" s="5" t="n"/>
      <c r="J66" s="32" t="n"/>
      <c r="K66" s="32" t="n"/>
      <c r="L66" s="33">
        <f>IF(OR(J66="",K66=""),"",IFERROR(K66-J66,0))</f>
        <v/>
      </c>
      <c r="M66" s="32" t="n"/>
      <c r="N66" s="33">
        <f>IF(L66="","",IF(F66="Privé",0,L66-M66))</f>
        <v/>
      </c>
      <c r="O66" s="34">
        <f>IF(F66="","",IFERROR(VLOOKUP(F66,'Instellingen &amp; Instructies'!$A$8:$B$10,2,FALSE),0))</f>
        <v/>
      </c>
      <c r="P66" s="34">
        <f>IF(OR(N66="",O66=""),"",N66*O66)</f>
        <v/>
      </c>
      <c r="Q66" s="2">
        <f>IF(OR(J66="",K66=""),IF(OR(J66&lt;&gt;"",K66&lt;&gt;""),"Ontbrekende km-stand",""),IF(K66&lt;J66,"Controleer km-stand",IF(N66&lt;0,"Controleer privé km","OK")))</f>
        <v/>
      </c>
      <c r="R66" s="5" t="n"/>
    </row>
    <row r="67">
      <c r="A67" s="9">
        <f>IF(B67="","",COUNT($B$2:B67))</f>
        <v/>
      </c>
      <c r="B67" s="31" t="n"/>
      <c r="C67" s="4" t="n"/>
      <c r="D67" s="5" t="n"/>
      <c r="E67" s="4" t="n"/>
      <c r="F67" s="4" t="n"/>
      <c r="G67" s="5" t="n"/>
      <c r="H67" s="5" t="n"/>
      <c r="I67" s="5" t="n"/>
      <c r="J67" s="32" t="n"/>
      <c r="K67" s="32" t="n"/>
      <c r="L67" s="35">
        <f>IF(OR(J67="",K67=""),"",IFERROR(K67-J67,0))</f>
        <v/>
      </c>
      <c r="M67" s="32" t="n"/>
      <c r="N67" s="35">
        <f>IF(L67="","",IF(F67="Privé",0,L67-M67))</f>
        <v/>
      </c>
      <c r="O67" s="36">
        <f>IF(F67="","",IFERROR(VLOOKUP(F67,'Instellingen &amp; Instructies'!$A$8:$B$10,2,FALSE),0))</f>
        <v/>
      </c>
      <c r="P67" s="36">
        <f>IF(OR(N67="",O67=""),"",N67*O67)</f>
        <v/>
      </c>
      <c r="Q67" s="9">
        <f>IF(OR(J67="",K67=""),IF(OR(J67&lt;&gt;"",K67&lt;&gt;""),"Ontbrekende km-stand",""),IF(K67&lt;J67,"Controleer km-stand",IF(N67&lt;0,"Controleer privé km","OK")))</f>
        <v/>
      </c>
      <c r="R67" s="5" t="n"/>
    </row>
    <row r="68">
      <c r="A68" s="2">
        <f>IF(B68="","",COUNT($B$2:B68))</f>
        <v/>
      </c>
      <c r="B68" s="31" t="n"/>
      <c r="C68" s="4" t="n"/>
      <c r="D68" s="5" t="n"/>
      <c r="E68" s="4" t="n"/>
      <c r="F68" s="4" t="n"/>
      <c r="G68" s="5" t="n"/>
      <c r="H68" s="5" t="n"/>
      <c r="I68" s="5" t="n"/>
      <c r="J68" s="32" t="n"/>
      <c r="K68" s="32" t="n"/>
      <c r="L68" s="33">
        <f>IF(OR(J68="",K68=""),"",IFERROR(K68-J68,0))</f>
        <v/>
      </c>
      <c r="M68" s="32" t="n"/>
      <c r="N68" s="33">
        <f>IF(L68="","",IF(F68="Privé",0,L68-M68))</f>
        <v/>
      </c>
      <c r="O68" s="34">
        <f>IF(F68="","",IFERROR(VLOOKUP(F68,'Instellingen &amp; Instructies'!$A$8:$B$10,2,FALSE),0))</f>
        <v/>
      </c>
      <c r="P68" s="34">
        <f>IF(OR(N68="",O68=""),"",N68*O68)</f>
        <v/>
      </c>
      <c r="Q68" s="2">
        <f>IF(OR(J68="",K68=""),IF(OR(J68&lt;&gt;"",K68&lt;&gt;""),"Ontbrekende km-stand",""),IF(K68&lt;J68,"Controleer km-stand",IF(N68&lt;0,"Controleer privé km","OK")))</f>
        <v/>
      </c>
      <c r="R68" s="5" t="n"/>
    </row>
    <row r="69">
      <c r="A69" s="9">
        <f>IF(B69="","",COUNT($B$2:B69))</f>
        <v/>
      </c>
      <c r="B69" s="31" t="n"/>
      <c r="C69" s="4" t="n"/>
      <c r="D69" s="5" t="n"/>
      <c r="E69" s="4" t="n"/>
      <c r="F69" s="4" t="n"/>
      <c r="G69" s="5" t="n"/>
      <c r="H69" s="5" t="n"/>
      <c r="I69" s="5" t="n"/>
      <c r="J69" s="32" t="n"/>
      <c r="K69" s="32" t="n"/>
      <c r="L69" s="35">
        <f>IF(OR(J69="",K69=""),"",IFERROR(K69-J69,0))</f>
        <v/>
      </c>
      <c r="M69" s="32" t="n"/>
      <c r="N69" s="35">
        <f>IF(L69="","",IF(F69="Privé",0,L69-M69))</f>
        <v/>
      </c>
      <c r="O69" s="36">
        <f>IF(F69="","",IFERROR(VLOOKUP(F69,'Instellingen &amp; Instructies'!$A$8:$B$10,2,FALSE),0))</f>
        <v/>
      </c>
      <c r="P69" s="36">
        <f>IF(OR(N69="",O69=""),"",N69*O69)</f>
        <v/>
      </c>
      <c r="Q69" s="9">
        <f>IF(OR(J69="",K69=""),IF(OR(J69&lt;&gt;"",K69&lt;&gt;""),"Ontbrekende km-stand",""),IF(K69&lt;J69,"Controleer km-stand",IF(N69&lt;0,"Controleer privé km","OK")))</f>
        <v/>
      </c>
      <c r="R69" s="5" t="n"/>
    </row>
    <row r="70">
      <c r="A70" s="2">
        <f>IF(B70="","",COUNT($B$2:B70))</f>
        <v/>
      </c>
      <c r="B70" s="31" t="n"/>
      <c r="C70" s="4" t="n"/>
      <c r="D70" s="5" t="n"/>
      <c r="E70" s="4" t="n"/>
      <c r="F70" s="4" t="n"/>
      <c r="G70" s="5" t="n"/>
      <c r="H70" s="5" t="n"/>
      <c r="I70" s="5" t="n"/>
      <c r="J70" s="32" t="n"/>
      <c r="K70" s="32" t="n"/>
      <c r="L70" s="33">
        <f>IF(OR(J70="",K70=""),"",IFERROR(K70-J70,0))</f>
        <v/>
      </c>
      <c r="M70" s="32" t="n"/>
      <c r="N70" s="33">
        <f>IF(L70="","",IF(F70="Privé",0,L70-M70))</f>
        <v/>
      </c>
      <c r="O70" s="34">
        <f>IF(F70="","",IFERROR(VLOOKUP(F70,'Instellingen &amp; Instructies'!$A$8:$B$10,2,FALSE),0))</f>
        <v/>
      </c>
      <c r="P70" s="34">
        <f>IF(OR(N70="",O70=""),"",N70*O70)</f>
        <v/>
      </c>
      <c r="Q70" s="2">
        <f>IF(OR(J70="",K70=""),IF(OR(J70&lt;&gt;"",K70&lt;&gt;""),"Ontbrekende km-stand",""),IF(K70&lt;J70,"Controleer km-stand",IF(N70&lt;0,"Controleer privé km","OK")))</f>
        <v/>
      </c>
      <c r="R70" s="5" t="n"/>
    </row>
    <row r="71">
      <c r="A71" s="9">
        <f>IF(B71="","",COUNT($B$2:B71))</f>
        <v/>
      </c>
      <c r="B71" s="31" t="n"/>
      <c r="C71" s="4" t="n"/>
      <c r="D71" s="5" t="n"/>
      <c r="E71" s="4" t="n"/>
      <c r="F71" s="4" t="n"/>
      <c r="G71" s="5" t="n"/>
      <c r="H71" s="5" t="n"/>
      <c r="I71" s="5" t="n"/>
      <c r="J71" s="32" t="n"/>
      <c r="K71" s="32" t="n"/>
      <c r="L71" s="35">
        <f>IF(OR(J71="",K71=""),"",IFERROR(K71-J71,0))</f>
        <v/>
      </c>
      <c r="M71" s="32" t="n"/>
      <c r="N71" s="35">
        <f>IF(L71="","",IF(F71="Privé",0,L71-M71))</f>
        <v/>
      </c>
      <c r="O71" s="36">
        <f>IF(F71="","",IFERROR(VLOOKUP(F71,'Instellingen &amp; Instructies'!$A$8:$B$10,2,FALSE),0))</f>
        <v/>
      </c>
      <c r="P71" s="36">
        <f>IF(OR(N71="",O71=""),"",N71*O71)</f>
        <v/>
      </c>
      <c r="Q71" s="9">
        <f>IF(OR(J71="",K71=""),IF(OR(J71&lt;&gt;"",K71&lt;&gt;""),"Ontbrekende km-stand",""),IF(K71&lt;J71,"Controleer km-stand",IF(N71&lt;0,"Controleer privé km","OK")))</f>
        <v/>
      </c>
      <c r="R71" s="5" t="n"/>
    </row>
    <row r="72">
      <c r="A72" s="2">
        <f>IF(B72="","",COUNT($B$2:B72))</f>
        <v/>
      </c>
      <c r="B72" s="31" t="n"/>
      <c r="C72" s="4" t="n"/>
      <c r="D72" s="5" t="n"/>
      <c r="E72" s="4" t="n"/>
      <c r="F72" s="4" t="n"/>
      <c r="G72" s="5" t="n"/>
      <c r="H72" s="5" t="n"/>
      <c r="I72" s="5" t="n"/>
      <c r="J72" s="32" t="n"/>
      <c r="K72" s="32" t="n"/>
      <c r="L72" s="33">
        <f>IF(OR(J72="",K72=""),"",IFERROR(K72-J72,0))</f>
        <v/>
      </c>
      <c r="M72" s="32" t="n"/>
      <c r="N72" s="33">
        <f>IF(L72="","",IF(F72="Privé",0,L72-M72))</f>
        <v/>
      </c>
      <c r="O72" s="34">
        <f>IF(F72="","",IFERROR(VLOOKUP(F72,'Instellingen &amp; Instructies'!$A$8:$B$10,2,FALSE),0))</f>
        <v/>
      </c>
      <c r="P72" s="34">
        <f>IF(OR(N72="",O72=""),"",N72*O72)</f>
        <v/>
      </c>
      <c r="Q72" s="2">
        <f>IF(OR(J72="",K72=""),IF(OR(J72&lt;&gt;"",K72&lt;&gt;""),"Ontbrekende km-stand",""),IF(K72&lt;J72,"Controleer km-stand",IF(N72&lt;0,"Controleer privé km","OK")))</f>
        <v/>
      </c>
      <c r="R72" s="5" t="n"/>
    </row>
    <row r="73">
      <c r="A73" s="9">
        <f>IF(B73="","",COUNT($B$2:B73))</f>
        <v/>
      </c>
      <c r="B73" s="31" t="n"/>
      <c r="C73" s="4" t="n"/>
      <c r="D73" s="5" t="n"/>
      <c r="E73" s="4" t="n"/>
      <c r="F73" s="4" t="n"/>
      <c r="G73" s="5" t="n"/>
      <c r="H73" s="5" t="n"/>
      <c r="I73" s="5" t="n"/>
      <c r="J73" s="32" t="n"/>
      <c r="K73" s="32" t="n"/>
      <c r="L73" s="35">
        <f>IF(OR(J73="",K73=""),"",IFERROR(K73-J73,0))</f>
        <v/>
      </c>
      <c r="M73" s="32" t="n"/>
      <c r="N73" s="35">
        <f>IF(L73="","",IF(F73="Privé",0,L73-M73))</f>
        <v/>
      </c>
      <c r="O73" s="36">
        <f>IF(F73="","",IFERROR(VLOOKUP(F73,'Instellingen &amp; Instructies'!$A$8:$B$10,2,FALSE),0))</f>
        <v/>
      </c>
      <c r="P73" s="36">
        <f>IF(OR(N73="",O73=""),"",N73*O73)</f>
        <v/>
      </c>
      <c r="Q73" s="9">
        <f>IF(OR(J73="",K73=""),IF(OR(J73&lt;&gt;"",K73&lt;&gt;""),"Ontbrekende km-stand",""),IF(K73&lt;J73,"Controleer km-stand",IF(N73&lt;0,"Controleer privé km","OK")))</f>
        <v/>
      </c>
      <c r="R73" s="5" t="n"/>
    </row>
    <row r="74">
      <c r="A74" s="2">
        <f>IF(B74="","",COUNT($B$2:B74))</f>
        <v/>
      </c>
      <c r="B74" s="31" t="n"/>
      <c r="C74" s="4" t="n"/>
      <c r="D74" s="5" t="n"/>
      <c r="E74" s="4" t="n"/>
      <c r="F74" s="4" t="n"/>
      <c r="G74" s="5" t="n"/>
      <c r="H74" s="5" t="n"/>
      <c r="I74" s="5" t="n"/>
      <c r="J74" s="32" t="n"/>
      <c r="K74" s="32" t="n"/>
      <c r="L74" s="33">
        <f>IF(OR(J74="",K74=""),"",IFERROR(K74-J74,0))</f>
        <v/>
      </c>
      <c r="M74" s="32" t="n"/>
      <c r="N74" s="33">
        <f>IF(L74="","",IF(F74="Privé",0,L74-M74))</f>
        <v/>
      </c>
      <c r="O74" s="34">
        <f>IF(F74="","",IFERROR(VLOOKUP(F74,'Instellingen &amp; Instructies'!$A$8:$B$10,2,FALSE),0))</f>
        <v/>
      </c>
      <c r="P74" s="34">
        <f>IF(OR(N74="",O74=""),"",N74*O74)</f>
        <v/>
      </c>
      <c r="Q74" s="2">
        <f>IF(OR(J74="",K74=""),IF(OR(J74&lt;&gt;"",K74&lt;&gt;""),"Ontbrekende km-stand",""),IF(K74&lt;J74,"Controleer km-stand",IF(N74&lt;0,"Controleer privé km","OK")))</f>
        <v/>
      </c>
      <c r="R74" s="5" t="n"/>
    </row>
    <row r="75">
      <c r="A75" s="9">
        <f>IF(B75="","",COUNT($B$2:B75))</f>
        <v/>
      </c>
      <c r="B75" s="31" t="n"/>
      <c r="C75" s="4" t="n"/>
      <c r="D75" s="5" t="n"/>
      <c r="E75" s="4" t="n"/>
      <c r="F75" s="4" t="n"/>
      <c r="G75" s="5" t="n"/>
      <c r="H75" s="5" t="n"/>
      <c r="I75" s="5" t="n"/>
      <c r="J75" s="32" t="n"/>
      <c r="K75" s="32" t="n"/>
      <c r="L75" s="35">
        <f>IF(OR(J75="",K75=""),"",IFERROR(K75-J75,0))</f>
        <v/>
      </c>
      <c r="M75" s="32" t="n"/>
      <c r="N75" s="35">
        <f>IF(L75="","",IF(F75="Privé",0,L75-M75))</f>
        <v/>
      </c>
      <c r="O75" s="36">
        <f>IF(F75="","",IFERROR(VLOOKUP(F75,'Instellingen &amp; Instructies'!$A$8:$B$10,2,FALSE),0))</f>
        <v/>
      </c>
      <c r="P75" s="36">
        <f>IF(OR(N75="",O75=""),"",N75*O75)</f>
        <v/>
      </c>
      <c r="Q75" s="9">
        <f>IF(OR(J75="",K75=""),IF(OR(J75&lt;&gt;"",K75&lt;&gt;""),"Ontbrekende km-stand",""),IF(K75&lt;J75,"Controleer km-stand",IF(N75&lt;0,"Controleer privé km","OK")))</f>
        <v/>
      </c>
      <c r="R75" s="5" t="n"/>
    </row>
    <row r="76">
      <c r="A76" s="2">
        <f>IF(B76="","",COUNT($B$2:B76))</f>
        <v/>
      </c>
      <c r="B76" s="31" t="n"/>
      <c r="C76" s="4" t="n"/>
      <c r="D76" s="5" t="n"/>
      <c r="E76" s="4" t="n"/>
      <c r="F76" s="4" t="n"/>
      <c r="G76" s="5" t="n"/>
      <c r="H76" s="5" t="n"/>
      <c r="I76" s="5" t="n"/>
      <c r="J76" s="32" t="n"/>
      <c r="K76" s="32" t="n"/>
      <c r="L76" s="33">
        <f>IF(OR(J76="",K76=""),"",IFERROR(K76-J76,0))</f>
        <v/>
      </c>
      <c r="M76" s="32" t="n"/>
      <c r="N76" s="33">
        <f>IF(L76="","",IF(F76="Privé",0,L76-M76))</f>
        <v/>
      </c>
      <c r="O76" s="34">
        <f>IF(F76="","",IFERROR(VLOOKUP(F76,'Instellingen &amp; Instructies'!$A$8:$B$10,2,FALSE),0))</f>
        <v/>
      </c>
      <c r="P76" s="34">
        <f>IF(OR(N76="",O76=""),"",N76*O76)</f>
        <v/>
      </c>
      <c r="Q76" s="2">
        <f>IF(OR(J76="",K76=""),IF(OR(J76&lt;&gt;"",K76&lt;&gt;""),"Ontbrekende km-stand",""),IF(K76&lt;J76,"Controleer km-stand",IF(N76&lt;0,"Controleer privé km","OK")))</f>
        <v/>
      </c>
      <c r="R76" s="5" t="n"/>
    </row>
    <row r="77">
      <c r="A77" s="9">
        <f>IF(B77="","",COUNT($B$2:B77))</f>
        <v/>
      </c>
      <c r="B77" s="31" t="n"/>
      <c r="C77" s="4" t="n"/>
      <c r="D77" s="5" t="n"/>
      <c r="E77" s="4" t="n"/>
      <c r="F77" s="4" t="n"/>
      <c r="G77" s="5" t="n"/>
      <c r="H77" s="5" t="n"/>
      <c r="I77" s="5" t="n"/>
      <c r="J77" s="32" t="n"/>
      <c r="K77" s="32" t="n"/>
      <c r="L77" s="35">
        <f>IF(OR(J77="",K77=""),"",IFERROR(K77-J77,0))</f>
        <v/>
      </c>
      <c r="M77" s="32" t="n"/>
      <c r="N77" s="35">
        <f>IF(L77="","",IF(F77="Privé",0,L77-M77))</f>
        <v/>
      </c>
      <c r="O77" s="36">
        <f>IF(F77="","",IFERROR(VLOOKUP(F77,'Instellingen &amp; Instructies'!$A$8:$B$10,2,FALSE),0))</f>
        <v/>
      </c>
      <c r="P77" s="36">
        <f>IF(OR(N77="",O77=""),"",N77*O77)</f>
        <v/>
      </c>
      <c r="Q77" s="9">
        <f>IF(OR(J77="",K77=""),IF(OR(J77&lt;&gt;"",K77&lt;&gt;""),"Ontbrekende km-stand",""),IF(K77&lt;J77,"Controleer km-stand",IF(N77&lt;0,"Controleer privé km","OK")))</f>
        <v/>
      </c>
      <c r="R77" s="5" t="n"/>
    </row>
    <row r="78">
      <c r="A78" s="2">
        <f>IF(B78="","",COUNT($B$2:B78))</f>
        <v/>
      </c>
      <c r="B78" s="31" t="n"/>
      <c r="C78" s="4" t="n"/>
      <c r="D78" s="5" t="n"/>
      <c r="E78" s="4" t="n"/>
      <c r="F78" s="4" t="n"/>
      <c r="G78" s="5" t="n"/>
      <c r="H78" s="5" t="n"/>
      <c r="I78" s="5" t="n"/>
      <c r="J78" s="32" t="n"/>
      <c r="K78" s="32" t="n"/>
      <c r="L78" s="33">
        <f>IF(OR(J78="",K78=""),"",IFERROR(K78-J78,0))</f>
        <v/>
      </c>
      <c r="M78" s="32" t="n"/>
      <c r="N78" s="33">
        <f>IF(L78="","",IF(F78="Privé",0,L78-M78))</f>
        <v/>
      </c>
      <c r="O78" s="34">
        <f>IF(F78="","",IFERROR(VLOOKUP(F78,'Instellingen &amp; Instructies'!$A$8:$B$10,2,FALSE),0))</f>
        <v/>
      </c>
      <c r="P78" s="34">
        <f>IF(OR(N78="",O78=""),"",N78*O78)</f>
        <v/>
      </c>
      <c r="Q78" s="2">
        <f>IF(OR(J78="",K78=""),IF(OR(J78&lt;&gt;"",K78&lt;&gt;""),"Ontbrekende km-stand",""),IF(K78&lt;J78,"Controleer km-stand",IF(N78&lt;0,"Controleer privé km","OK")))</f>
        <v/>
      </c>
      <c r="R78" s="5" t="n"/>
    </row>
    <row r="79">
      <c r="A79" s="9">
        <f>IF(B79="","",COUNT($B$2:B79))</f>
        <v/>
      </c>
      <c r="B79" s="31" t="n"/>
      <c r="C79" s="4" t="n"/>
      <c r="D79" s="5" t="n"/>
      <c r="E79" s="4" t="n"/>
      <c r="F79" s="4" t="n"/>
      <c r="G79" s="5" t="n"/>
      <c r="H79" s="5" t="n"/>
      <c r="I79" s="5" t="n"/>
      <c r="J79" s="32" t="n"/>
      <c r="K79" s="32" t="n"/>
      <c r="L79" s="35">
        <f>IF(OR(J79="",K79=""),"",IFERROR(K79-J79,0))</f>
        <v/>
      </c>
      <c r="M79" s="32" t="n"/>
      <c r="N79" s="35">
        <f>IF(L79="","",IF(F79="Privé",0,L79-M79))</f>
        <v/>
      </c>
      <c r="O79" s="36">
        <f>IF(F79="","",IFERROR(VLOOKUP(F79,'Instellingen &amp; Instructies'!$A$8:$B$10,2,FALSE),0))</f>
        <v/>
      </c>
      <c r="P79" s="36">
        <f>IF(OR(N79="",O79=""),"",N79*O79)</f>
        <v/>
      </c>
      <c r="Q79" s="9">
        <f>IF(OR(J79="",K79=""),IF(OR(J79&lt;&gt;"",K79&lt;&gt;""),"Ontbrekende km-stand",""),IF(K79&lt;J79,"Controleer km-stand",IF(N79&lt;0,"Controleer privé km","OK")))</f>
        <v/>
      </c>
      <c r="R79" s="5" t="n"/>
    </row>
    <row r="80">
      <c r="A80" s="2">
        <f>IF(B80="","",COUNT($B$2:B80))</f>
        <v/>
      </c>
      <c r="B80" s="31" t="n"/>
      <c r="C80" s="4" t="n"/>
      <c r="D80" s="5" t="n"/>
      <c r="E80" s="4" t="n"/>
      <c r="F80" s="4" t="n"/>
      <c r="G80" s="5" t="n"/>
      <c r="H80" s="5" t="n"/>
      <c r="I80" s="5" t="n"/>
      <c r="J80" s="32" t="n"/>
      <c r="K80" s="32" t="n"/>
      <c r="L80" s="33">
        <f>IF(OR(J80="",K80=""),"",IFERROR(K80-J80,0))</f>
        <v/>
      </c>
      <c r="M80" s="32" t="n"/>
      <c r="N80" s="33">
        <f>IF(L80="","",IF(F80="Privé",0,L80-M80))</f>
        <v/>
      </c>
      <c r="O80" s="34">
        <f>IF(F80="","",IFERROR(VLOOKUP(F80,'Instellingen &amp; Instructies'!$A$8:$B$10,2,FALSE),0))</f>
        <v/>
      </c>
      <c r="P80" s="34">
        <f>IF(OR(N80="",O80=""),"",N80*O80)</f>
        <v/>
      </c>
      <c r="Q80" s="2">
        <f>IF(OR(J80="",K80=""),IF(OR(J80&lt;&gt;"",K80&lt;&gt;""),"Ontbrekende km-stand",""),IF(K80&lt;J80,"Controleer km-stand",IF(N80&lt;0,"Controleer privé km","OK")))</f>
        <v/>
      </c>
      <c r="R80" s="5" t="n"/>
    </row>
    <row r="81">
      <c r="A81" s="9">
        <f>IF(B81="","",COUNT($B$2:B81))</f>
        <v/>
      </c>
      <c r="B81" s="31" t="n"/>
      <c r="C81" s="4" t="n"/>
      <c r="D81" s="5" t="n"/>
      <c r="E81" s="4" t="n"/>
      <c r="F81" s="4" t="n"/>
      <c r="G81" s="5" t="n"/>
      <c r="H81" s="5" t="n"/>
      <c r="I81" s="5" t="n"/>
      <c r="J81" s="32" t="n"/>
      <c r="K81" s="32" t="n"/>
      <c r="L81" s="35">
        <f>IF(OR(J81="",K81=""),"",IFERROR(K81-J81,0))</f>
        <v/>
      </c>
      <c r="M81" s="32" t="n"/>
      <c r="N81" s="35">
        <f>IF(L81="","",IF(F81="Privé",0,L81-M81))</f>
        <v/>
      </c>
      <c r="O81" s="36">
        <f>IF(F81="","",IFERROR(VLOOKUP(F81,'Instellingen &amp; Instructies'!$A$8:$B$10,2,FALSE),0))</f>
        <v/>
      </c>
      <c r="P81" s="36">
        <f>IF(OR(N81="",O81=""),"",N81*O81)</f>
        <v/>
      </c>
      <c r="Q81" s="9">
        <f>IF(OR(J81="",K81=""),IF(OR(J81&lt;&gt;"",K81&lt;&gt;""),"Ontbrekende km-stand",""),IF(K81&lt;J81,"Controleer km-stand",IF(N81&lt;0,"Controleer privé km","OK")))</f>
        <v/>
      </c>
      <c r="R81" s="5" t="n"/>
    </row>
    <row r="82">
      <c r="A82" s="2">
        <f>IF(B82="","",COUNT($B$2:B82))</f>
        <v/>
      </c>
      <c r="B82" s="31" t="n"/>
      <c r="C82" s="4" t="n"/>
      <c r="D82" s="5" t="n"/>
      <c r="E82" s="4" t="n"/>
      <c r="F82" s="4" t="n"/>
      <c r="G82" s="5" t="n"/>
      <c r="H82" s="5" t="n"/>
      <c r="I82" s="5" t="n"/>
      <c r="J82" s="32" t="n"/>
      <c r="K82" s="32" t="n"/>
      <c r="L82" s="33">
        <f>IF(OR(J82="",K82=""),"",IFERROR(K82-J82,0))</f>
        <v/>
      </c>
      <c r="M82" s="32" t="n"/>
      <c r="N82" s="33">
        <f>IF(L82="","",IF(F82="Privé",0,L82-M82))</f>
        <v/>
      </c>
      <c r="O82" s="34">
        <f>IF(F82="","",IFERROR(VLOOKUP(F82,'Instellingen &amp; Instructies'!$A$8:$B$10,2,FALSE),0))</f>
        <v/>
      </c>
      <c r="P82" s="34">
        <f>IF(OR(N82="",O82=""),"",N82*O82)</f>
        <v/>
      </c>
      <c r="Q82" s="2">
        <f>IF(OR(J82="",K82=""),IF(OR(J82&lt;&gt;"",K82&lt;&gt;""),"Ontbrekende km-stand",""),IF(K82&lt;J82,"Controleer km-stand",IF(N82&lt;0,"Controleer privé km","OK")))</f>
        <v/>
      </c>
      <c r="R82" s="5" t="n"/>
    </row>
    <row r="83">
      <c r="A83" s="9">
        <f>IF(B83="","",COUNT($B$2:B83))</f>
        <v/>
      </c>
      <c r="B83" s="31" t="n"/>
      <c r="C83" s="4" t="n"/>
      <c r="D83" s="5" t="n"/>
      <c r="E83" s="4" t="n"/>
      <c r="F83" s="4" t="n"/>
      <c r="G83" s="5" t="n"/>
      <c r="H83" s="5" t="n"/>
      <c r="I83" s="5" t="n"/>
      <c r="J83" s="32" t="n"/>
      <c r="K83" s="32" t="n"/>
      <c r="L83" s="35">
        <f>IF(OR(J83="",K83=""),"",IFERROR(K83-J83,0))</f>
        <v/>
      </c>
      <c r="M83" s="32" t="n"/>
      <c r="N83" s="35">
        <f>IF(L83="","",IF(F83="Privé",0,L83-M83))</f>
        <v/>
      </c>
      <c r="O83" s="36">
        <f>IF(F83="","",IFERROR(VLOOKUP(F83,'Instellingen &amp; Instructies'!$A$8:$B$10,2,FALSE),0))</f>
        <v/>
      </c>
      <c r="P83" s="36">
        <f>IF(OR(N83="",O83=""),"",N83*O83)</f>
        <v/>
      </c>
      <c r="Q83" s="9">
        <f>IF(OR(J83="",K83=""),IF(OR(J83&lt;&gt;"",K83&lt;&gt;""),"Ontbrekende km-stand",""),IF(K83&lt;J83,"Controleer km-stand",IF(N83&lt;0,"Controleer privé km","OK")))</f>
        <v/>
      </c>
      <c r="R83" s="5" t="n"/>
    </row>
    <row r="84">
      <c r="A84" s="2">
        <f>IF(B84="","",COUNT($B$2:B84))</f>
        <v/>
      </c>
      <c r="B84" s="31" t="n"/>
      <c r="C84" s="4" t="n"/>
      <c r="D84" s="5" t="n"/>
      <c r="E84" s="4" t="n"/>
      <c r="F84" s="4" t="n"/>
      <c r="G84" s="5" t="n"/>
      <c r="H84" s="5" t="n"/>
      <c r="I84" s="5" t="n"/>
      <c r="J84" s="32" t="n"/>
      <c r="K84" s="32" t="n"/>
      <c r="L84" s="33">
        <f>IF(OR(J84="",K84=""),"",IFERROR(K84-J84,0))</f>
        <v/>
      </c>
      <c r="M84" s="32" t="n"/>
      <c r="N84" s="33">
        <f>IF(L84="","",IF(F84="Privé",0,L84-M84))</f>
        <v/>
      </c>
      <c r="O84" s="34">
        <f>IF(F84="","",IFERROR(VLOOKUP(F84,'Instellingen &amp; Instructies'!$A$8:$B$10,2,FALSE),0))</f>
        <v/>
      </c>
      <c r="P84" s="34">
        <f>IF(OR(N84="",O84=""),"",N84*O84)</f>
        <v/>
      </c>
      <c r="Q84" s="2">
        <f>IF(OR(J84="",K84=""),IF(OR(J84&lt;&gt;"",K84&lt;&gt;""),"Ontbrekende km-stand",""),IF(K84&lt;J84,"Controleer km-stand",IF(N84&lt;0,"Controleer privé km","OK")))</f>
        <v/>
      </c>
      <c r="R84" s="5" t="n"/>
    </row>
    <row r="85">
      <c r="A85" s="9">
        <f>IF(B85="","",COUNT($B$2:B85))</f>
        <v/>
      </c>
      <c r="B85" s="31" t="n"/>
      <c r="C85" s="4" t="n"/>
      <c r="D85" s="5" t="n"/>
      <c r="E85" s="4" t="n"/>
      <c r="F85" s="4" t="n"/>
      <c r="G85" s="5" t="n"/>
      <c r="H85" s="5" t="n"/>
      <c r="I85" s="5" t="n"/>
      <c r="J85" s="32" t="n"/>
      <c r="K85" s="32" t="n"/>
      <c r="L85" s="35">
        <f>IF(OR(J85="",K85=""),"",IFERROR(K85-J85,0))</f>
        <v/>
      </c>
      <c r="M85" s="32" t="n"/>
      <c r="N85" s="35">
        <f>IF(L85="","",IF(F85="Privé",0,L85-M85))</f>
        <v/>
      </c>
      <c r="O85" s="36">
        <f>IF(F85="","",IFERROR(VLOOKUP(F85,'Instellingen &amp; Instructies'!$A$8:$B$10,2,FALSE),0))</f>
        <v/>
      </c>
      <c r="P85" s="36">
        <f>IF(OR(N85="",O85=""),"",N85*O85)</f>
        <v/>
      </c>
      <c r="Q85" s="9">
        <f>IF(OR(J85="",K85=""),IF(OR(J85&lt;&gt;"",K85&lt;&gt;""),"Ontbrekende km-stand",""),IF(K85&lt;J85,"Controleer km-stand",IF(N85&lt;0,"Controleer privé km","OK")))</f>
        <v/>
      </c>
      <c r="R85" s="5" t="n"/>
    </row>
    <row r="86">
      <c r="A86" s="2">
        <f>IF(B86="","",COUNT($B$2:B86))</f>
        <v/>
      </c>
      <c r="B86" s="31" t="n"/>
      <c r="C86" s="4" t="n"/>
      <c r="D86" s="5" t="n"/>
      <c r="E86" s="4" t="n"/>
      <c r="F86" s="4" t="n"/>
      <c r="G86" s="5" t="n"/>
      <c r="H86" s="5" t="n"/>
      <c r="I86" s="5" t="n"/>
      <c r="J86" s="32" t="n"/>
      <c r="K86" s="32" t="n"/>
      <c r="L86" s="33">
        <f>IF(OR(J86="",K86=""),"",IFERROR(K86-J86,0))</f>
        <v/>
      </c>
      <c r="M86" s="32" t="n"/>
      <c r="N86" s="33">
        <f>IF(L86="","",IF(F86="Privé",0,L86-M86))</f>
        <v/>
      </c>
      <c r="O86" s="34">
        <f>IF(F86="","",IFERROR(VLOOKUP(F86,'Instellingen &amp; Instructies'!$A$8:$B$10,2,FALSE),0))</f>
        <v/>
      </c>
      <c r="P86" s="34">
        <f>IF(OR(N86="",O86=""),"",N86*O86)</f>
        <v/>
      </c>
      <c r="Q86" s="2">
        <f>IF(OR(J86="",K86=""),IF(OR(J86&lt;&gt;"",K86&lt;&gt;""),"Ontbrekende km-stand",""),IF(K86&lt;J86,"Controleer km-stand",IF(N86&lt;0,"Controleer privé km","OK")))</f>
        <v/>
      </c>
      <c r="R86" s="5" t="n"/>
    </row>
    <row r="87">
      <c r="A87" s="9">
        <f>IF(B87="","",COUNT($B$2:B87))</f>
        <v/>
      </c>
      <c r="B87" s="31" t="n"/>
      <c r="C87" s="4" t="n"/>
      <c r="D87" s="5" t="n"/>
      <c r="E87" s="4" t="n"/>
      <c r="F87" s="4" t="n"/>
      <c r="G87" s="5" t="n"/>
      <c r="H87" s="5" t="n"/>
      <c r="I87" s="5" t="n"/>
      <c r="J87" s="32" t="n"/>
      <c r="K87" s="32" t="n"/>
      <c r="L87" s="35">
        <f>IF(OR(J87="",K87=""),"",IFERROR(K87-J87,0))</f>
        <v/>
      </c>
      <c r="M87" s="32" t="n"/>
      <c r="N87" s="35">
        <f>IF(L87="","",IF(F87="Privé",0,L87-M87))</f>
        <v/>
      </c>
      <c r="O87" s="36">
        <f>IF(F87="","",IFERROR(VLOOKUP(F87,'Instellingen &amp; Instructies'!$A$8:$B$10,2,FALSE),0))</f>
        <v/>
      </c>
      <c r="P87" s="36">
        <f>IF(OR(N87="",O87=""),"",N87*O87)</f>
        <v/>
      </c>
      <c r="Q87" s="9">
        <f>IF(OR(J87="",K87=""),IF(OR(J87&lt;&gt;"",K87&lt;&gt;""),"Ontbrekende km-stand",""),IF(K87&lt;J87,"Controleer km-stand",IF(N87&lt;0,"Controleer privé km","OK")))</f>
        <v/>
      </c>
      <c r="R87" s="5" t="n"/>
    </row>
    <row r="88">
      <c r="A88" s="2">
        <f>IF(B88="","",COUNT($B$2:B88))</f>
        <v/>
      </c>
      <c r="B88" s="31" t="n"/>
      <c r="C88" s="4" t="n"/>
      <c r="D88" s="5" t="n"/>
      <c r="E88" s="4" t="n"/>
      <c r="F88" s="4" t="n"/>
      <c r="G88" s="5" t="n"/>
      <c r="H88" s="5" t="n"/>
      <c r="I88" s="5" t="n"/>
      <c r="J88" s="32" t="n"/>
      <c r="K88" s="32" t="n"/>
      <c r="L88" s="33">
        <f>IF(OR(J88="",K88=""),"",IFERROR(K88-J88,0))</f>
        <v/>
      </c>
      <c r="M88" s="32" t="n"/>
      <c r="N88" s="33">
        <f>IF(L88="","",IF(F88="Privé",0,L88-M88))</f>
        <v/>
      </c>
      <c r="O88" s="34">
        <f>IF(F88="","",IFERROR(VLOOKUP(F88,'Instellingen &amp; Instructies'!$A$8:$B$10,2,FALSE),0))</f>
        <v/>
      </c>
      <c r="P88" s="34">
        <f>IF(OR(N88="",O88=""),"",N88*O88)</f>
        <v/>
      </c>
      <c r="Q88" s="2">
        <f>IF(OR(J88="",K88=""),IF(OR(J88&lt;&gt;"",K88&lt;&gt;""),"Ontbrekende km-stand",""),IF(K88&lt;J88,"Controleer km-stand",IF(N88&lt;0,"Controleer privé km","OK")))</f>
        <v/>
      </c>
      <c r="R88" s="5" t="n"/>
    </row>
    <row r="89">
      <c r="A89" s="9">
        <f>IF(B89="","",COUNT($B$2:B89))</f>
        <v/>
      </c>
      <c r="B89" s="31" t="n"/>
      <c r="C89" s="4" t="n"/>
      <c r="D89" s="5" t="n"/>
      <c r="E89" s="4" t="n"/>
      <c r="F89" s="4" t="n"/>
      <c r="G89" s="5" t="n"/>
      <c r="H89" s="5" t="n"/>
      <c r="I89" s="5" t="n"/>
      <c r="J89" s="32" t="n"/>
      <c r="K89" s="32" t="n"/>
      <c r="L89" s="35">
        <f>IF(OR(J89="",K89=""),"",IFERROR(K89-J89,0))</f>
        <v/>
      </c>
      <c r="M89" s="32" t="n"/>
      <c r="N89" s="35">
        <f>IF(L89="","",IF(F89="Privé",0,L89-M89))</f>
        <v/>
      </c>
      <c r="O89" s="36">
        <f>IF(F89="","",IFERROR(VLOOKUP(F89,'Instellingen &amp; Instructies'!$A$8:$B$10,2,FALSE),0))</f>
        <v/>
      </c>
      <c r="P89" s="36">
        <f>IF(OR(N89="",O89=""),"",N89*O89)</f>
        <v/>
      </c>
      <c r="Q89" s="9">
        <f>IF(OR(J89="",K89=""),IF(OR(J89&lt;&gt;"",K89&lt;&gt;""),"Ontbrekende km-stand",""),IF(K89&lt;J89,"Controleer km-stand",IF(N89&lt;0,"Controleer privé km","OK")))</f>
        <v/>
      </c>
      <c r="R89" s="5" t="n"/>
    </row>
    <row r="90">
      <c r="A90" s="2">
        <f>IF(B90="","",COUNT($B$2:B90))</f>
        <v/>
      </c>
      <c r="B90" s="31" t="n"/>
      <c r="C90" s="4" t="n"/>
      <c r="D90" s="5" t="n"/>
      <c r="E90" s="4" t="n"/>
      <c r="F90" s="4" t="n"/>
      <c r="G90" s="5" t="n"/>
      <c r="H90" s="5" t="n"/>
      <c r="I90" s="5" t="n"/>
      <c r="J90" s="32" t="n"/>
      <c r="K90" s="32" t="n"/>
      <c r="L90" s="33">
        <f>IF(OR(J90="",K90=""),"",IFERROR(K90-J90,0))</f>
        <v/>
      </c>
      <c r="M90" s="32" t="n"/>
      <c r="N90" s="33">
        <f>IF(L90="","",IF(F90="Privé",0,L90-M90))</f>
        <v/>
      </c>
      <c r="O90" s="34">
        <f>IF(F90="","",IFERROR(VLOOKUP(F90,'Instellingen &amp; Instructies'!$A$8:$B$10,2,FALSE),0))</f>
        <v/>
      </c>
      <c r="P90" s="34">
        <f>IF(OR(N90="",O90=""),"",N90*O90)</f>
        <v/>
      </c>
      <c r="Q90" s="2">
        <f>IF(OR(J90="",K90=""),IF(OR(J90&lt;&gt;"",K90&lt;&gt;""),"Ontbrekende km-stand",""),IF(K90&lt;J90,"Controleer km-stand",IF(N90&lt;0,"Controleer privé km","OK")))</f>
        <v/>
      </c>
      <c r="R90" s="5" t="n"/>
    </row>
    <row r="91">
      <c r="A91" s="9">
        <f>IF(B91="","",COUNT($B$2:B91))</f>
        <v/>
      </c>
      <c r="B91" s="31" t="n"/>
      <c r="C91" s="4" t="n"/>
      <c r="D91" s="5" t="n"/>
      <c r="E91" s="4" t="n"/>
      <c r="F91" s="4" t="n"/>
      <c r="G91" s="5" t="n"/>
      <c r="H91" s="5" t="n"/>
      <c r="I91" s="5" t="n"/>
      <c r="J91" s="32" t="n"/>
      <c r="K91" s="32" t="n"/>
      <c r="L91" s="35">
        <f>IF(OR(J91="",K91=""),"",IFERROR(K91-J91,0))</f>
        <v/>
      </c>
      <c r="M91" s="32" t="n"/>
      <c r="N91" s="35">
        <f>IF(L91="","",IF(F91="Privé",0,L91-M91))</f>
        <v/>
      </c>
      <c r="O91" s="36">
        <f>IF(F91="","",IFERROR(VLOOKUP(F91,'Instellingen &amp; Instructies'!$A$8:$B$10,2,FALSE),0))</f>
        <v/>
      </c>
      <c r="P91" s="36">
        <f>IF(OR(N91="",O91=""),"",N91*O91)</f>
        <v/>
      </c>
      <c r="Q91" s="9">
        <f>IF(OR(J91="",K91=""),IF(OR(J91&lt;&gt;"",K91&lt;&gt;""),"Ontbrekende km-stand",""),IF(K91&lt;J91,"Controleer km-stand",IF(N91&lt;0,"Controleer privé km","OK")))</f>
        <v/>
      </c>
      <c r="R91" s="5" t="n"/>
    </row>
    <row r="92">
      <c r="A92" s="2">
        <f>IF(B92="","",COUNT($B$2:B92))</f>
        <v/>
      </c>
      <c r="B92" s="31" t="n"/>
      <c r="C92" s="4" t="n"/>
      <c r="D92" s="5" t="n"/>
      <c r="E92" s="4" t="n"/>
      <c r="F92" s="4" t="n"/>
      <c r="G92" s="5" t="n"/>
      <c r="H92" s="5" t="n"/>
      <c r="I92" s="5" t="n"/>
      <c r="J92" s="32" t="n"/>
      <c r="K92" s="32" t="n"/>
      <c r="L92" s="33">
        <f>IF(OR(J92="",K92=""),"",IFERROR(K92-J92,0))</f>
        <v/>
      </c>
      <c r="M92" s="32" t="n"/>
      <c r="N92" s="33">
        <f>IF(L92="","",IF(F92="Privé",0,L92-M92))</f>
        <v/>
      </c>
      <c r="O92" s="34">
        <f>IF(F92="","",IFERROR(VLOOKUP(F92,'Instellingen &amp; Instructies'!$A$8:$B$10,2,FALSE),0))</f>
        <v/>
      </c>
      <c r="P92" s="34">
        <f>IF(OR(N92="",O92=""),"",N92*O92)</f>
        <v/>
      </c>
      <c r="Q92" s="2">
        <f>IF(OR(J92="",K92=""),IF(OR(J92&lt;&gt;"",K92&lt;&gt;""),"Ontbrekende km-stand",""),IF(K92&lt;J92,"Controleer km-stand",IF(N92&lt;0,"Controleer privé km","OK")))</f>
        <v/>
      </c>
      <c r="R92" s="5" t="n"/>
    </row>
    <row r="93">
      <c r="A93" s="9">
        <f>IF(B93="","",COUNT($B$2:B93))</f>
        <v/>
      </c>
      <c r="B93" s="31" t="n"/>
      <c r="C93" s="4" t="n"/>
      <c r="D93" s="5" t="n"/>
      <c r="E93" s="4" t="n"/>
      <c r="F93" s="4" t="n"/>
      <c r="G93" s="5" t="n"/>
      <c r="H93" s="5" t="n"/>
      <c r="I93" s="5" t="n"/>
      <c r="J93" s="32" t="n"/>
      <c r="K93" s="32" t="n"/>
      <c r="L93" s="35">
        <f>IF(OR(J93="",K93=""),"",IFERROR(K93-J93,0))</f>
        <v/>
      </c>
      <c r="M93" s="32" t="n"/>
      <c r="N93" s="35">
        <f>IF(L93="","",IF(F93="Privé",0,L93-M93))</f>
        <v/>
      </c>
      <c r="O93" s="36">
        <f>IF(F93="","",IFERROR(VLOOKUP(F93,'Instellingen &amp; Instructies'!$A$8:$B$10,2,FALSE),0))</f>
        <v/>
      </c>
      <c r="P93" s="36">
        <f>IF(OR(N93="",O93=""),"",N93*O93)</f>
        <v/>
      </c>
      <c r="Q93" s="9">
        <f>IF(OR(J93="",K93=""),IF(OR(J93&lt;&gt;"",K93&lt;&gt;""),"Ontbrekende km-stand",""),IF(K93&lt;J93,"Controleer km-stand",IF(N93&lt;0,"Controleer privé km","OK")))</f>
        <v/>
      </c>
      <c r="R93" s="5" t="n"/>
    </row>
    <row r="94">
      <c r="A94" s="2">
        <f>IF(B94="","",COUNT($B$2:B94))</f>
        <v/>
      </c>
      <c r="B94" s="31" t="n"/>
      <c r="C94" s="4" t="n"/>
      <c r="D94" s="5" t="n"/>
      <c r="E94" s="4" t="n"/>
      <c r="F94" s="4" t="n"/>
      <c r="G94" s="5" t="n"/>
      <c r="H94" s="5" t="n"/>
      <c r="I94" s="5" t="n"/>
      <c r="J94" s="32" t="n"/>
      <c r="K94" s="32" t="n"/>
      <c r="L94" s="33">
        <f>IF(OR(J94="",K94=""),"",IFERROR(K94-J94,0))</f>
        <v/>
      </c>
      <c r="M94" s="32" t="n"/>
      <c r="N94" s="33">
        <f>IF(L94="","",IF(F94="Privé",0,L94-M94))</f>
        <v/>
      </c>
      <c r="O94" s="34">
        <f>IF(F94="","",IFERROR(VLOOKUP(F94,'Instellingen &amp; Instructies'!$A$8:$B$10,2,FALSE),0))</f>
        <v/>
      </c>
      <c r="P94" s="34">
        <f>IF(OR(N94="",O94=""),"",N94*O94)</f>
        <v/>
      </c>
      <c r="Q94" s="2">
        <f>IF(OR(J94="",K94=""),IF(OR(J94&lt;&gt;"",K94&lt;&gt;""),"Ontbrekende km-stand",""),IF(K94&lt;J94,"Controleer km-stand",IF(N94&lt;0,"Controleer privé km","OK")))</f>
        <v/>
      </c>
      <c r="R94" s="5" t="n"/>
    </row>
    <row r="95">
      <c r="A95" s="9">
        <f>IF(B95="","",COUNT($B$2:B95))</f>
        <v/>
      </c>
      <c r="B95" s="31" t="n"/>
      <c r="C95" s="4" t="n"/>
      <c r="D95" s="5" t="n"/>
      <c r="E95" s="4" t="n"/>
      <c r="F95" s="4" t="n"/>
      <c r="G95" s="5" t="n"/>
      <c r="H95" s="5" t="n"/>
      <c r="I95" s="5" t="n"/>
      <c r="J95" s="32" t="n"/>
      <c r="K95" s="32" t="n"/>
      <c r="L95" s="35">
        <f>IF(OR(J95="",K95=""),"",IFERROR(K95-J95,0))</f>
        <v/>
      </c>
      <c r="M95" s="32" t="n"/>
      <c r="N95" s="35">
        <f>IF(L95="","",IF(F95="Privé",0,L95-M95))</f>
        <v/>
      </c>
      <c r="O95" s="36">
        <f>IF(F95="","",IFERROR(VLOOKUP(F95,'Instellingen &amp; Instructies'!$A$8:$B$10,2,FALSE),0))</f>
        <v/>
      </c>
      <c r="P95" s="36">
        <f>IF(OR(N95="",O95=""),"",N95*O95)</f>
        <v/>
      </c>
      <c r="Q95" s="9">
        <f>IF(OR(J95="",K95=""),IF(OR(J95&lt;&gt;"",K95&lt;&gt;""),"Ontbrekende km-stand",""),IF(K95&lt;J95,"Controleer km-stand",IF(N95&lt;0,"Controleer privé km","OK")))</f>
        <v/>
      </c>
      <c r="R95" s="5" t="n"/>
    </row>
    <row r="96">
      <c r="A96" s="2">
        <f>IF(B96="","",COUNT($B$2:B96))</f>
        <v/>
      </c>
      <c r="B96" s="31" t="n"/>
      <c r="C96" s="4" t="n"/>
      <c r="D96" s="5" t="n"/>
      <c r="E96" s="4" t="n"/>
      <c r="F96" s="4" t="n"/>
      <c r="G96" s="5" t="n"/>
      <c r="H96" s="5" t="n"/>
      <c r="I96" s="5" t="n"/>
      <c r="J96" s="32" t="n"/>
      <c r="K96" s="32" t="n"/>
      <c r="L96" s="33">
        <f>IF(OR(J96="",K96=""),"",IFERROR(K96-J96,0))</f>
        <v/>
      </c>
      <c r="M96" s="32" t="n"/>
      <c r="N96" s="33">
        <f>IF(L96="","",IF(F96="Privé",0,L96-M96))</f>
        <v/>
      </c>
      <c r="O96" s="34">
        <f>IF(F96="","",IFERROR(VLOOKUP(F96,'Instellingen &amp; Instructies'!$A$8:$B$10,2,FALSE),0))</f>
        <v/>
      </c>
      <c r="P96" s="34">
        <f>IF(OR(N96="",O96=""),"",N96*O96)</f>
        <v/>
      </c>
      <c r="Q96" s="2">
        <f>IF(OR(J96="",K96=""),IF(OR(J96&lt;&gt;"",K96&lt;&gt;""),"Ontbrekende km-stand",""),IF(K96&lt;J96,"Controleer km-stand",IF(N96&lt;0,"Controleer privé km","OK")))</f>
        <v/>
      </c>
      <c r="R96" s="5" t="n"/>
    </row>
    <row r="97">
      <c r="A97" s="9">
        <f>IF(B97="","",COUNT($B$2:B97))</f>
        <v/>
      </c>
      <c r="B97" s="31" t="n"/>
      <c r="C97" s="4" t="n"/>
      <c r="D97" s="5" t="n"/>
      <c r="E97" s="4" t="n"/>
      <c r="F97" s="4" t="n"/>
      <c r="G97" s="5" t="n"/>
      <c r="H97" s="5" t="n"/>
      <c r="I97" s="5" t="n"/>
      <c r="J97" s="32" t="n"/>
      <c r="K97" s="32" t="n"/>
      <c r="L97" s="35">
        <f>IF(OR(J97="",K97=""),"",IFERROR(K97-J97,0))</f>
        <v/>
      </c>
      <c r="M97" s="32" t="n"/>
      <c r="N97" s="35">
        <f>IF(L97="","",IF(F97="Privé",0,L97-M97))</f>
        <v/>
      </c>
      <c r="O97" s="36">
        <f>IF(F97="","",IFERROR(VLOOKUP(F97,'Instellingen &amp; Instructies'!$A$8:$B$10,2,FALSE),0))</f>
        <v/>
      </c>
      <c r="P97" s="36">
        <f>IF(OR(N97="",O97=""),"",N97*O97)</f>
        <v/>
      </c>
      <c r="Q97" s="9">
        <f>IF(OR(J97="",K97=""),IF(OR(J97&lt;&gt;"",K97&lt;&gt;""),"Ontbrekende km-stand",""),IF(K97&lt;J97,"Controleer km-stand",IF(N97&lt;0,"Controleer privé km","OK")))</f>
        <v/>
      </c>
      <c r="R97" s="5" t="n"/>
    </row>
    <row r="98">
      <c r="A98" s="2">
        <f>IF(B98="","",COUNT($B$2:B98))</f>
        <v/>
      </c>
      <c r="B98" s="31" t="n"/>
      <c r="C98" s="4" t="n"/>
      <c r="D98" s="5" t="n"/>
      <c r="E98" s="4" t="n"/>
      <c r="F98" s="4" t="n"/>
      <c r="G98" s="5" t="n"/>
      <c r="H98" s="5" t="n"/>
      <c r="I98" s="5" t="n"/>
      <c r="J98" s="32" t="n"/>
      <c r="K98" s="32" t="n"/>
      <c r="L98" s="33">
        <f>IF(OR(J98="",K98=""),"",IFERROR(K98-J98,0))</f>
        <v/>
      </c>
      <c r="M98" s="32" t="n"/>
      <c r="N98" s="33">
        <f>IF(L98="","",IF(F98="Privé",0,L98-M98))</f>
        <v/>
      </c>
      <c r="O98" s="34">
        <f>IF(F98="","",IFERROR(VLOOKUP(F98,'Instellingen &amp; Instructies'!$A$8:$B$10,2,FALSE),0))</f>
        <v/>
      </c>
      <c r="P98" s="34">
        <f>IF(OR(N98="",O98=""),"",N98*O98)</f>
        <v/>
      </c>
      <c r="Q98" s="2">
        <f>IF(OR(J98="",K98=""),IF(OR(J98&lt;&gt;"",K98&lt;&gt;""),"Ontbrekende km-stand",""),IF(K98&lt;J98,"Controleer km-stand",IF(N98&lt;0,"Controleer privé km","OK")))</f>
        <v/>
      </c>
      <c r="R98" s="5" t="n"/>
    </row>
    <row r="99">
      <c r="A99" s="9">
        <f>IF(B99="","",COUNT($B$2:B99))</f>
        <v/>
      </c>
      <c r="B99" s="31" t="n"/>
      <c r="C99" s="4" t="n"/>
      <c r="D99" s="5" t="n"/>
      <c r="E99" s="4" t="n"/>
      <c r="F99" s="4" t="n"/>
      <c r="G99" s="5" t="n"/>
      <c r="H99" s="5" t="n"/>
      <c r="I99" s="5" t="n"/>
      <c r="J99" s="32" t="n"/>
      <c r="K99" s="32" t="n"/>
      <c r="L99" s="35">
        <f>IF(OR(J99="",K99=""),"",IFERROR(K99-J99,0))</f>
        <v/>
      </c>
      <c r="M99" s="32" t="n"/>
      <c r="N99" s="35">
        <f>IF(L99="","",IF(F99="Privé",0,L99-M99))</f>
        <v/>
      </c>
      <c r="O99" s="36">
        <f>IF(F99="","",IFERROR(VLOOKUP(F99,'Instellingen &amp; Instructies'!$A$8:$B$10,2,FALSE),0))</f>
        <v/>
      </c>
      <c r="P99" s="36">
        <f>IF(OR(N99="",O99=""),"",N99*O99)</f>
        <v/>
      </c>
      <c r="Q99" s="9">
        <f>IF(OR(J99="",K99=""),IF(OR(J99&lt;&gt;"",K99&lt;&gt;""),"Ontbrekende km-stand",""),IF(K99&lt;J99,"Controleer km-stand",IF(N99&lt;0,"Controleer privé km","OK")))</f>
        <v/>
      </c>
      <c r="R99" s="5" t="n"/>
    </row>
    <row r="100">
      <c r="A100" s="2">
        <f>IF(B100="","",COUNT($B$2:B100))</f>
        <v/>
      </c>
      <c r="B100" s="31" t="n"/>
      <c r="C100" s="4" t="n"/>
      <c r="D100" s="5" t="n"/>
      <c r="E100" s="4" t="n"/>
      <c r="F100" s="4" t="n"/>
      <c r="G100" s="5" t="n"/>
      <c r="H100" s="5" t="n"/>
      <c r="I100" s="5" t="n"/>
      <c r="J100" s="32" t="n"/>
      <c r="K100" s="32" t="n"/>
      <c r="L100" s="33">
        <f>IF(OR(J100="",K100=""),"",IFERROR(K100-J100,0))</f>
        <v/>
      </c>
      <c r="M100" s="32" t="n"/>
      <c r="N100" s="33">
        <f>IF(L100="","",IF(F100="Privé",0,L100-M100))</f>
        <v/>
      </c>
      <c r="O100" s="34">
        <f>IF(F100="","",IFERROR(VLOOKUP(F100,'Instellingen &amp; Instructies'!$A$8:$B$10,2,FALSE),0))</f>
        <v/>
      </c>
      <c r="P100" s="34">
        <f>IF(OR(N100="",O100=""),"",N100*O100)</f>
        <v/>
      </c>
      <c r="Q100" s="2">
        <f>IF(OR(J100="",K100=""),IF(OR(J100&lt;&gt;"",K100&lt;&gt;""),"Ontbrekende km-stand",""),IF(K100&lt;J100,"Controleer km-stand",IF(N100&lt;0,"Controleer privé km","OK")))</f>
        <v/>
      </c>
      <c r="R100" s="5" t="n"/>
    </row>
    <row r="101">
      <c r="A101" s="9">
        <f>IF(B101="","",COUNT($B$2:B101))</f>
        <v/>
      </c>
      <c r="B101" s="31" t="n"/>
      <c r="C101" s="4" t="n"/>
      <c r="D101" s="5" t="n"/>
      <c r="E101" s="4" t="n"/>
      <c r="F101" s="4" t="n"/>
      <c r="G101" s="5" t="n"/>
      <c r="H101" s="5" t="n"/>
      <c r="I101" s="5" t="n"/>
      <c r="J101" s="32" t="n"/>
      <c r="K101" s="32" t="n"/>
      <c r="L101" s="35">
        <f>IF(OR(J101="",K101=""),"",IFERROR(K101-J101,0))</f>
        <v/>
      </c>
      <c r="M101" s="32" t="n"/>
      <c r="N101" s="35">
        <f>IF(L101="","",IF(F101="Privé",0,L101-M101))</f>
        <v/>
      </c>
      <c r="O101" s="36">
        <f>IF(F101="","",IFERROR(VLOOKUP(F101,'Instellingen &amp; Instructies'!$A$8:$B$10,2,FALSE),0))</f>
        <v/>
      </c>
      <c r="P101" s="36">
        <f>IF(OR(N101="",O101=""),"",N101*O101)</f>
        <v/>
      </c>
      <c r="Q101" s="9">
        <f>IF(OR(J101="",K101=""),IF(OR(J101&lt;&gt;"",K101&lt;&gt;""),"Ontbrekende km-stand",""),IF(K101&lt;J101,"Controleer km-stand",IF(N101&lt;0,"Controleer privé km","OK")))</f>
        <v/>
      </c>
      <c r="R101" s="5" t="n"/>
    </row>
    <row r="102">
      <c r="A102" s="2">
        <f>IF(B102="","",COUNT($B$2:B102))</f>
        <v/>
      </c>
      <c r="B102" s="31" t="n"/>
      <c r="C102" s="4" t="n"/>
      <c r="D102" s="5" t="n"/>
      <c r="E102" s="4" t="n"/>
      <c r="F102" s="4" t="n"/>
      <c r="G102" s="5" t="n"/>
      <c r="H102" s="5" t="n"/>
      <c r="I102" s="5" t="n"/>
      <c r="J102" s="32" t="n"/>
      <c r="K102" s="32" t="n"/>
      <c r="L102" s="33">
        <f>IF(OR(J102="",K102=""),"",IFERROR(K102-J102,0))</f>
        <v/>
      </c>
      <c r="M102" s="32" t="n"/>
      <c r="N102" s="33">
        <f>IF(L102="","",IF(F102="Privé",0,L102-M102))</f>
        <v/>
      </c>
      <c r="O102" s="34">
        <f>IF(F102="","",IFERROR(VLOOKUP(F102,'Instellingen &amp; Instructies'!$A$8:$B$10,2,FALSE),0))</f>
        <v/>
      </c>
      <c r="P102" s="34">
        <f>IF(OR(N102="",O102=""),"",N102*O102)</f>
        <v/>
      </c>
      <c r="Q102" s="2">
        <f>IF(OR(J102="",K102=""),IF(OR(J102&lt;&gt;"",K102&lt;&gt;""),"Ontbrekende km-stand",""),IF(K102&lt;J102,"Controleer km-stand",IF(N102&lt;0,"Controleer privé km","OK")))</f>
        <v/>
      </c>
      <c r="R102" s="5" t="n"/>
    </row>
    <row r="103">
      <c r="A103" s="9">
        <f>IF(B103="","",COUNT($B$2:B103))</f>
        <v/>
      </c>
      <c r="B103" s="31" t="n"/>
      <c r="C103" s="4" t="n"/>
      <c r="D103" s="5" t="n"/>
      <c r="E103" s="4" t="n"/>
      <c r="F103" s="4" t="n"/>
      <c r="G103" s="5" t="n"/>
      <c r="H103" s="5" t="n"/>
      <c r="I103" s="5" t="n"/>
      <c r="J103" s="32" t="n"/>
      <c r="K103" s="32" t="n"/>
      <c r="L103" s="35">
        <f>IF(OR(J103="",K103=""),"",IFERROR(K103-J103,0))</f>
        <v/>
      </c>
      <c r="M103" s="32" t="n"/>
      <c r="N103" s="35">
        <f>IF(L103="","",IF(F103="Privé",0,L103-M103))</f>
        <v/>
      </c>
      <c r="O103" s="36">
        <f>IF(F103="","",IFERROR(VLOOKUP(F103,'Instellingen &amp; Instructies'!$A$8:$B$10,2,FALSE),0))</f>
        <v/>
      </c>
      <c r="P103" s="36">
        <f>IF(OR(N103="",O103=""),"",N103*O103)</f>
        <v/>
      </c>
      <c r="Q103" s="9">
        <f>IF(OR(J103="",K103=""),IF(OR(J103&lt;&gt;"",K103&lt;&gt;""),"Ontbrekende km-stand",""),IF(K103&lt;J103,"Controleer km-stand",IF(N103&lt;0,"Controleer privé km","OK")))</f>
        <v/>
      </c>
      <c r="R103" s="5" t="n"/>
    </row>
    <row r="104">
      <c r="A104" s="2">
        <f>IF(B104="","",COUNT($B$2:B104))</f>
        <v/>
      </c>
      <c r="B104" s="31" t="n"/>
      <c r="C104" s="4" t="n"/>
      <c r="D104" s="5" t="n"/>
      <c r="E104" s="4" t="n"/>
      <c r="F104" s="4" t="n"/>
      <c r="G104" s="5" t="n"/>
      <c r="H104" s="5" t="n"/>
      <c r="I104" s="5" t="n"/>
      <c r="J104" s="32" t="n"/>
      <c r="K104" s="32" t="n"/>
      <c r="L104" s="33">
        <f>IF(OR(J104="",K104=""),"",IFERROR(K104-J104,0))</f>
        <v/>
      </c>
      <c r="M104" s="32" t="n"/>
      <c r="N104" s="33">
        <f>IF(L104="","",IF(F104="Privé",0,L104-M104))</f>
        <v/>
      </c>
      <c r="O104" s="34">
        <f>IF(F104="","",IFERROR(VLOOKUP(F104,'Instellingen &amp; Instructies'!$A$8:$B$10,2,FALSE),0))</f>
        <v/>
      </c>
      <c r="P104" s="34">
        <f>IF(OR(N104="",O104=""),"",N104*O104)</f>
        <v/>
      </c>
      <c r="Q104" s="2">
        <f>IF(OR(J104="",K104=""),IF(OR(J104&lt;&gt;"",K104&lt;&gt;""),"Ontbrekende km-stand",""),IF(K104&lt;J104,"Controleer km-stand",IF(N104&lt;0,"Controleer privé km","OK")))</f>
        <v/>
      </c>
      <c r="R104" s="5" t="n"/>
    </row>
    <row r="105">
      <c r="A105" s="9">
        <f>IF(B105="","",COUNT($B$2:B105))</f>
        <v/>
      </c>
      <c r="B105" s="31" t="n"/>
      <c r="C105" s="4" t="n"/>
      <c r="D105" s="5" t="n"/>
      <c r="E105" s="4" t="n"/>
      <c r="F105" s="4" t="n"/>
      <c r="G105" s="5" t="n"/>
      <c r="H105" s="5" t="n"/>
      <c r="I105" s="5" t="n"/>
      <c r="J105" s="32" t="n"/>
      <c r="K105" s="32" t="n"/>
      <c r="L105" s="35">
        <f>IF(OR(J105="",K105=""),"",IFERROR(K105-J105,0))</f>
        <v/>
      </c>
      <c r="M105" s="32" t="n"/>
      <c r="N105" s="35">
        <f>IF(L105="","",IF(F105="Privé",0,L105-M105))</f>
        <v/>
      </c>
      <c r="O105" s="36">
        <f>IF(F105="","",IFERROR(VLOOKUP(F105,'Instellingen &amp; Instructies'!$A$8:$B$10,2,FALSE),0))</f>
        <v/>
      </c>
      <c r="P105" s="36">
        <f>IF(OR(N105="",O105=""),"",N105*O105)</f>
        <v/>
      </c>
      <c r="Q105" s="9">
        <f>IF(OR(J105="",K105=""),IF(OR(J105&lt;&gt;"",K105&lt;&gt;""),"Ontbrekende km-stand",""),IF(K105&lt;J105,"Controleer km-stand",IF(N105&lt;0,"Controleer privé km","OK")))</f>
        <v/>
      </c>
      <c r="R105" s="5" t="n"/>
    </row>
    <row r="106">
      <c r="A106" s="2">
        <f>IF(B106="","",COUNT($B$2:B106))</f>
        <v/>
      </c>
      <c r="B106" s="31" t="n"/>
      <c r="C106" s="4" t="n"/>
      <c r="D106" s="5" t="n"/>
      <c r="E106" s="4" t="n"/>
      <c r="F106" s="4" t="n"/>
      <c r="G106" s="5" t="n"/>
      <c r="H106" s="5" t="n"/>
      <c r="I106" s="5" t="n"/>
      <c r="J106" s="32" t="n"/>
      <c r="K106" s="32" t="n"/>
      <c r="L106" s="33">
        <f>IF(OR(J106="",K106=""),"",IFERROR(K106-J106,0))</f>
        <v/>
      </c>
      <c r="M106" s="32" t="n"/>
      <c r="N106" s="33">
        <f>IF(L106="","",IF(F106="Privé",0,L106-M106))</f>
        <v/>
      </c>
      <c r="O106" s="34">
        <f>IF(F106="","",IFERROR(VLOOKUP(F106,'Instellingen &amp; Instructies'!$A$8:$B$10,2,FALSE),0))</f>
        <v/>
      </c>
      <c r="P106" s="34">
        <f>IF(OR(N106="",O106=""),"",N106*O106)</f>
        <v/>
      </c>
      <c r="Q106" s="2">
        <f>IF(OR(J106="",K106=""),IF(OR(J106&lt;&gt;"",K106&lt;&gt;""),"Ontbrekende km-stand",""),IF(K106&lt;J106,"Controleer km-stand",IF(N106&lt;0,"Controleer privé km","OK")))</f>
        <v/>
      </c>
      <c r="R106" s="5" t="n"/>
    </row>
    <row r="107">
      <c r="A107" s="9">
        <f>IF(B107="","",COUNT($B$2:B107))</f>
        <v/>
      </c>
      <c r="B107" s="31" t="n"/>
      <c r="C107" s="4" t="n"/>
      <c r="D107" s="5" t="n"/>
      <c r="E107" s="4" t="n"/>
      <c r="F107" s="4" t="n"/>
      <c r="G107" s="5" t="n"/>
      <c r="H107" s="5" t="n"/>
      <c r="I107" s="5" t="n"/>
      <c r="J107" s="32" t="n"/>
      <c r="K107" s="32" t="n"/>
      <c r="L107" s="35">
        <f>IF(OR(J107="",K107=""),"",IFERROR(K107-J107,0))</f>
        <v/>
      </c>
      <c r="M107" s="32" t="n"/>
      <c r="N107" s="35">
        <f>IF(L107="","",IF(F107="Privé",0,L107-M107))</f>
        <v/>
      </c>
      <c r="O107" s="36">
        <f>IF(F107="","",IFERROR(VLOOKUP(F107,'Instellingen &amp; Instructies'!$A$8:$B$10,2,FALSE),0))</f>
        <v/>
      </c>
      <c r="P107" s="36">
        <f>IF(OR(N107="",O107=""),"",N107*O107)</f>
        <v/>
      </c>
      <c r="Q107" s="9">
        <f>IF(OR(J107="",K107=""),IF(OR(J107&lt;&gt;"",K107&lt;&gt;""),"Ontbrekende km-stand",""),IF(K107&lt;J107,"Controleer km-stand",IF(N107&lt;0,"Controleer privé km","OK")))</f>
        <v/>
      </c>
      <c r="R107" s="5" t="n"/>
    </row>
    <row r="108">
      <c r="A108" s="2">
        <f>IF(B108="","",COUNT($B$2:B108))</f>
        <v/>
      </c>
      <c r="B108" s="31" t="n"/>
      <c r="C108" s="4" t="n"/>
      <c r="D108" s="5" t="n"/>
      <c r="E108" s="4" t="n"/>
      <c r="F108" s="4" t="n"/>
      <c r="G108" s="5" t="n"/>
      <c r="H108" s="5" t="n"/>
      <c r="I108" s="5" t="n"/>
      <c r="J108" s="32" t="n"/>
      <c r="K108" s="32" t="n"/>
      <c r="L108" s="33">
        <f>IF(OR(J108="",K108=""),"",IFERROR(K108-J108,0))</f>
        <v/>
      </c>
      <c r="M108" s="32" t="n"/>
      <c r="N108" s="33">
        <f>IF(L108="","",IF(F108="Privé",0,L108-M108))</f>
        <v/>
      </c>
      <c r="O108" s="34">
        <f>IF(F108="","",IFERROR(VLOOKUP(F108,'Instellingen &amp; Instructies'!$A$8:$B$10,2,FALSE),0))</f>
        <v/>
      </c>
      <c r="P108" s="34">
        <f>IF(OR(N108="",O108=""),"",N108*O108)</f>
        <v/>
      </c>
      <c r="Q108" s="2">
        <f>IF(OR(J108="",K108=""),IF(OR(J108&lt;&gt;"",K108&lt;&gt;""),"Ontbrekende km-stand",""),IF(K108&lt;J108,"Controleer km-stand",IF(N108&lt;0,"Controleer privé km","OK")))</f>
        <v/>
      </c>
      <c r="R108" s="5" t="n"/>
    </row>
    <row r="109">
      <c r="A109" s="9">
        <f>IF(B109="","",COUNT($B$2:B109))</f>
        <v/>
      </c>
      <c r="B109" s="31" t="n"/>
      <c r="C109" s="4" t="n"/>
      <c r="D109" s="5" t="n"/>
      <c r="E109" s="4" t="n"/>
      <c r="F109" s="4" t="n"/>
      <c r="G109" s="5" t="n"/>
      <c r="H109" s="5" t="n"/>
      <c r="I109" s="5" t="n"/>
      <c r="J109" s="32" t="n"/>
      <c r="K109" s="32" t="n"/>
      <c r="L109" s="35">
        <f>IF(OR(J109="",K109=""),"",IFERROR(K109-J109,0))</f>
        <v/>
      </c>
      <c r="M109" s="32" t="n"/>
      <c r="N109" s="35">
        <f>IF(L109="","",IF(F109="Privé",0,L109-M109))</f>
        <v/>
      </c>
      <c r="O109" s="36">
        <f>IF(F109="","",IFERROR(VLOOKUP(F109,'Instellingen &amp; Instructies'!$A$8:$B$10,2,FALSE),0))</f>
        <v/>
      </c>
      <c r="P109" s="36">
        <f>IF(OR(N109="",O109=""),"",N109*O109)</f>
        <v/>
      </c>
      <c r="Q109" s="9">
        <f>IF(OR(J109="",K109=""),IF(OR(J109&lt;&gt;"",K109&lt;&gt;""),"Ontbrekende km-stand",""),IF(K109&lt;J109,"Controleer km-stand",IF(N109&lt;0,"Controleer privé km","OK")))</f>
        <v/>
      </c>
      <c r="R109" s="5" t="n"/>
    </row>
    <row r="110">
      <c r="A110" s="2">
        <f>IF(B110="","",COUNT($B$2:B110))</f>
        <v/>
      </c>
      <c r="B110" s="31" t="n"/>
      <c r="C110" s="4" t="n"/>
      <c r="D110" s="5" t="n"/>
      <c r="E110" s="4" t="n"/>
      <c r="F110" s="4" t="n"/>
      <c r="G110" s="5" t="n"/>
      <c r="H110" s="5" t="n"/>
      <c r="I110" s="5" t="n"/>
      <c r="J110" s="32" t="n"/>
      <c r="K110" s="32" t="n"/>
      <c r="L110" s="33">
        <f>IF(OR(J110="",K110=""),"",IFERROR(K110-J110,0))</f>
        <v/>
      </c>
      <c r="M110" s="32" t="n"/>
      <c r="N110" s="33">
        <f>IF(L110="","",IF(F110="Privé",0,L110-M110))</f>
        <v/>
      </c>
      <c r="O110" s="34">
        <f>IF(F110="","",IFERROR(VLOOKUP(F110,'Instellingen &amp; Instructies'!$A$8:$B$10,2,FALSE),0))</f>
        <v/>
      </c>
      <c r="P110" s="34">
        <f>IF(OR(N110="",O110=""),"",N110*O110)</f>
        <v/>
      </c>
      <c r="Q110" s="2">
        <f>IF(OR(J110="",K110=""),IF(OR(J110&lt;&gt;"",K110&lt;&gt;""),"Ontbrekende km-stand",""),IF(K110&lt;J110,"Controleer km-stand",IF(N110&lt;0,"Controleer privé km","OK")))</f>
        <v/>
      </c>
      <c r="R110" s="5" t="n"/>
    </row>
    <row r="111">
      <c r="A111" s="9">
        <f>IF(B111="","",COUNT($B$2:B111))</f>
        <v/>
      </c>
      <c r="B111" s="31" t="n"/>
      <c r="C111" s="4" t="n"/>
      <c r="D111" s="5" t="n"/>
      <c r="E111" s="4" t="n"/>
      <c r="F111" s="4" t="n"/>
      <c r="G111" s="5" t="n"/>
      <c r="H111" s="5" t="n"/>
      <c r="I111" s="5" t="n"/>
      <c r="J111" s="32" t="n"/>
      <c r="K111" s="32" t="n"/>
      <c r="L111" s="35">
        <f>IF(OR(J111="",K111=""),"",IFERROR(K111-J111,0))</f>
        <v/>
      </c>
      <c r="M111" s="32" t="n"/>
      <c r="N111" s="35">
        <f>IF(L111="","",IF(F111="Privé",0,L111-M111))</f>
        <v/>
      </c>
      <c r="O111" s="36">
        <f>IF(F111="","",IFERROR(VLOOKUP(F111,'Instellingen &amp; Instructies'!$A$8:$B$10,2,FALSE),0))</f>
        <v/>
      </c>
      <c r="P111" s="36">
        <f>IF(OR(N111="",O111=""),"",N111*O111)</f>
        <v/>
      </c>
      <c r="Q111" s="9">
        <f>IF(OR(J111="",K111=""),IF(OR(J111&lt;&gt;"",K111&lt;&gt;""),"Ontbrekende km-stand",""),IF(K111&lt;J111,"Controleer km-stand",IF(N111&lt;0,"Controleer privé km","OK")))</f>
        <v/>
      </c>
      <c r="R111" s="5" t="n"/>
    </row>
    <row r="112">
      <c r="A112" s="2">
        <f>IF(B112="","",COUNT($B$2:B112))</f>
        <v/>
      </c>
      <c r="B112" s="31" t="n"/>
      <c r="C112" s="4" t="n"/>
      <c r="D112" s="5" t="n"/>
      <c r="E112" s="4" t="n"/>
      <c r="F112" s="4" t="n"/>
      <c r="G112" s="5" t="n"/>
      <c r="H112" s="5" t="n"/>
      <c r="I112" s="5" t="n"/>
      <c r="J112" s="32" t="n"/>
      <c r="K112" s="32" t="n"/>
      <c r="L112" s="33">
        <f>IF(OR(J112="",K112=""),"",IFERROR(K112-J112,0))</f>
        <v/>
      </c>
      <c r="M112" s="32" t="n"/>
      <c r="N112" s="33">
        <f>IF(L112="","",IF(F112="Privé",0,L112-M112))</f>
        <v/>
      </c>
      <c r="O112" s="34">
        <f>IF(F112="","",IFERROR(VLOOKUP(F112,'Instellingen &amp; Instructies'!$A$8:$B$10,2,FALSE),0))</f>
        <v/>
      </c>
      <c r="P112" s="34">
        <f>IF(OR(N112="",O112=""),"",N112*O112)</f>
        <v/>
      </c>
      <c r="Q112" s="2">
        <f>IF(OR(J112="",K112=""),IF(OR(J112&lt;&gt;"",K112&lt;&gt;""),"Ontbrekende km-stand",""),IF(K112&lt;J112,"Controleer km-stand",IF(N112&lt;0,"Controleer privé km","OK")))</f>
        <v/>
      </c>
      <c r="R112" s="5" t="n"/>
    </row>
    <row r="113">
      <c r="A113" s="9">
        <f>IF(B113="","",COUNT($B$2:B113))</f>
        <v/>
      </c>
      <c r="B113" s="31" t="n"/>
      <c r="C113" s="4" t="n"/>
      <c r="D113" s="5" t="n"/>
      <c r="E113" s="4" t="n"/>
      <c r="F113" s="4" t="n"/>
      <c r="G113" s="5" t="n"/>
      <c r="H113" s="5" t="n"/>
      <c r="I113" s="5" t="n"/>
      <c r="J113" s="32" t="n"/>
      <c r="K113" s="32" t="n"/>
      <c r="L113" s="35">
        <f>IF(OR(J113="",K113=""),"",IFERROR(K113-J113,0))</f>
        <v/>
      </c>
      <c r="M113" s="32" t="n"/>
      <c r="N113" s="35">
        <f>IF(L113="","",IF(F113="Privé",0,L113-M113))</f>
        <v/>
      </c>
      <c r="O113" s="36">
        <f>IF(F113="","",IFERROR(VLOOKUP(F113,'Instellingen &amp; Instructies'!$A$8:$B$10,2,FALSE),0))</f>
        <v/>
      </c>
      <c r="P113" s="36">
        <f>IF(OR(N113="",O113=""),"",N113*O113)</f>
        <v/>
      </c>
      <c r="Q113" s="9">
        <f>IF(OR(J113="",K113=""),IF(OR(J113&lt;&gt;"",K113&lt;&gt;""),"Ontbrekende km-stand",""),IF(K113&lt;J113,"Controleer km-stand",IF(N113&lt;0,"Controleer privé km","OK")))</f>
        <v/>
      </c>
      <c r="R113" s="5" t="n"/>
    </row>
    <row r="114">
      <c r="A114" s="2">
        <f>IF(B114="","",COUNT($B$2:B114))</f>
        <v/>
      </c>
      <c r="B114" s="31" t="n"/>
      <c r="C114" s="4" t="n"/>
      <c r="D114" s="5" t="n"/>
      <c r="E114" s="4" t="n"/>
      <c r="F114" s="4" t="n"/>
      <c r="G114" s="5" t="n"/>
      <c r="H114" s="5" t="n"/>
      <c r="I114" s="5" t="n"/>
      <c r="J114" s="32" t="n"/>
      <c r="K114" s="32" t="n"/>
      <c r="L114" s="33">
        <f>IF(OR(J114="",K114=""),"",IFERROR(K114-J114,0))</f>
        <v/>
      </c>
      <c r="M114" s="32" t="n"/>
      <c r="N114" s="33">
        <f>IF(L114="","",IF(F114="Privé",0,L114-M114))</f>
        <v/>
      </c>
      <c r="O114" s="34">
        <f>IF(F114="","",IFERROR(VLOOKUP(F114,'Instellingen &amp; Instructies'!$A$8:$B$10,2,FALSE),0))</f>
        <v/>
      </c>
      <c r="P114" s="34">
        <f>IF(OR(N114="",O114=""),"",N114*O114)</f>
        <v/>
      </c>
      <c r="Q114" s="2">
        <f>IF(OR(J114="",K114=""),IF(OR(J114&lt;&gt;"",K114&lt;&gt;""),"Ontbrekende km-stand",""),IF(K114&lt;J114,"Controleer km-stand",IF(N114&lt;0,"Controleer privé km","OK")))</f>
        <v/>
      </c>
      <c r="R114" s="5" t="n"/>
    </row>
    <row r="115">
      <c r="A115" s="9">
        <f>IF(B115="","",COUNT($B$2:B115))</f>
        <v/>
      </c>
      <c r="B115" s="31" t="n"/>
      <c r="C115" s="4" t="n"/>
      <c r="D115" s="5" t="n"/>
      <c r="E115" s="4" t="n"/>
      <c r="F115" s="4" t="n"/>
      <c r="G115" s="5" t="n"/>
      <c r="H115" s="5" t="n"/>
      <c r="I115" s="5" t="n"/>
      <c r="J115" s="32" t="n"/>
      <c r="K115" s="32" t="n"/>
      <c r="L115" s="35">
        <f>IF(OR(J115="",K115=""),"",IFERROR(K115-J115,0))</f>
        <v/>
      </c>
      <c r="M115" s="32" t="n"/>
      <c r="N115" s="35">
        <f>IF(L115="","",IF(F115="Privé",0,L115-M115))</f>
        <v/>
      </c>
      <c r="O115" s="36">
        <f>IF(F115="","",IFERROR(VLOOKUP(F115,'Instellingen &amp; Instructies'!$A$8:$B$10,2,FALSE),0))</f>
        <v/>
      </c>
      <c r="P115" s="36">
        <f>IF(OR(N115="",O115=""),"",N115*O115)</f>
        <v/>
      </c>
      <c r="Q115" s="9">
        <f>IF(OR(J115="",K115=""),IF(OR(J115&lt;&gt;"",K115&lt;&gt;""),"Ontbrekende km-stand",""),IF(K115&lt;J115,"Controleer km-stand",IF(N115&lt;0,"Controleer privé km","OK")))</f>
        <v/>
      </c>
      <c r="R115" s="5" t="n"/>
    </row>
    <row r="116">
      <c r="A116" s="2">
        <f>IF(B116="","",COUNT($B$2:B116))</f>
        <v/>
      </c>
      <c r="B116" s="31" t="n"/>
      <c r="C116" s="4" t="n"/>
      <c r="D116" s="5" t="n"/>
      <c r="E116" s="4" t="n"/>
      <c r="F116" s="4" t="n"/>
      <c r="G116" s="5" t="n"/>
      <c r="H116" s="5" t="n"/>
      <c r="I116" s="5" t="n"/>
      <c r="J116" s="32" t="n"/>
      <c r="K116" s="32" t="n"/>
      <c r="L116" s="33">
        <f>IF(OR(J116="",K116=""),"",IFERROR(K116-J116,0))</f>
        <v/>
      </c>
      <c r="M116" s="32" t="n"/>
      <c r="N116" s="33">
        <f>IF(L116="","",IF(F116="Privé",0,L116-M116))</f>
        <v/>
      </c>
      <c r="O116" s="34">
        <f>IF(F116="","",IFERROR(VLOOKUP(F116,'Instellingen &amp; Instructies'!$A$8:$B$10,2,FALSE),0))</f>
        <v/>
      </c>
      <c r="P116" s="34">
        <f>IF(OR(N116="",O116=""),"",N116*O116)</f>
        <v/>
      </c>
      <c r="Q116" s="2">
        <f>IF(OR(J116="",K116=""),IF(OR(J116&lt;&gt;"",K116&lt;&gt;""),"Ontbrekende km-stand",""),IF(K116&lt;J116,"Controleer km-stand",IF(N116&lt;0,"Controleer privé km","OK")))</f>
        <v/>
      </c>
      <c r="R116" s="5" t="n"/>
    </row>
    <row r="117">
      <c r="A117" s="9">
        <f>IF(B117="","",COUNT($B$2:B117))</f>
        <v/>
      </c>
      <c r="B117" s="31" t="n"/>
      <c r="C117" s="4" t="n"/>
      <c r="D117" s="5" t="n"/>
      <c r="E117" s="4" t="n"/>
      <c r="F117" s="4" t="n"/>
      <c r="G117" s="5" t="n"/>
      <c r="H117" s="5" t="n"/>
      <c r="I117" s="5" t="n"/>
      <c r="J117" s="32" t="n"/>
      <c r="K117" s="32" t="n"/>
      <c r="L117" s="35">
        <f>IF(OR(J117="",K117=""),"",IFERROR(K117-J117,0))</f>
        <v/>
      </c>
      <c r="M117" s="32" t="n"/>
      <c r="N117" s="35">
        <f>IF(L117="","",IF(F117="Privé",0,L117-M117))</f>
        <v/>
      </c>
      <c r="O117" s="36">
        <f>IF(F117="","",IFERROR(VLOOKUP(F117,'Instellingen &amp; Instructies'!$A$8:$B$10,2,FALSE),0))</f>
        <v/>
      </c>
      <c r="P117" s="36">
        <f>IF(OR(N117="",O117=""),"",N117*O117)</f>
        <v/>
      </c>
      <c r="Q117" s="9">
        <f>IF(OR(J117="",K117=""),IF(OR(J117&lt;&gt;"",K117&lt;&gt;""),"Ontbrekende km-stand",""),IF(K117&lt;J117,"Controleer km-stand",IF(N117&lt;0,"Controleer privé km","OK")))</f>
        <v/>
      </c>
      <c r="R117" s="5" t="n"/>
    </row>
    <row r="118">
      <c r="A118" s="2">
        <f>IF(B118="","",COUNT($B$2:B118))</f>
        <v/>
      </c>
      <c r="B118" s="31" t="n"/>
      <c r="C118" s="4" t="n"/>
      <c r="D118" s="5" t="n"/>
      <c r="E118" s="4" t="n"/>
      <c r="F118" s="4" t="n"/>
      <c r="G118" s="5" t="n"/>
      <c r="H118" s="5" t="n"/>
      <c r="I118" s="5" t="n"/>
      <c r="J118" s="32" t="n"/>
      <c r="K118" s="32" t="n"/>
      <c r="L118" s="33">
        <f>IF(OR(J118="",K118=""),"",IFERROR(K118-J118,0))</f>
        <v/>
      </c>
      <c r="M118" s="32" t="n"/>
      <c r="N118" s="33">
        <f>IF(L118="","",IF(F118="Privé",0,L118-M118))</f>
        <v/>
      </c>
      <c r="O118" s="34">
        <f>IF(F118="","",IFERROR(VLOOKUP(F118,'Instellingen &amp; Instructies'!$A$8:$B$10,2,FALSE),0))</f>
        <v/>
      </c>
      <c r="P118" s="34">
        <f>IF(OR(N118="",O118=""),"",N118*O118)</f>
        <v/>
      </c>
      <c r="Q118" s="2">
        <f>IF(OR(J118="",K118=""),IF(OR(J118&lt;&gt;"",K118&lt;&gt;""),"Ontbrekende km-stand",""),IF(K118&lt;J118,"Controleer km-stand",IF(N118&lt;0,"Controleer privé km","OK")))</f>
        <v/>
      </c>
      <c r="R118" s="5" t="n"/>
    </row>
    <row r="119">
      <c r="A119" s="9">
        <f>IF(B119="","",COUNT($B$2:B119))</f>
        <v/>
      </c>
      <c r="B119" s="31" t="n"/>
      <c r="C119" s="4" t="n"/>
      <c r="D119" s="5" t="n"/>
      <c r="E119" s="4" t="n"/>
      <c r="F119" s="4" t="n"/>
      <c r="G119" s="5" t="n"/>
      <c r="H119" s="5" t="n"/>
      <c r="I119" s="5" t="n"/>
      <c r="J119" s="32" t="n"/>
      <c r="K119" s="32" t="n"/>
      <c r="L119" s="35">
        <f>IF(OR(J119="",K119=""),"",IFERROR(K119-J119,0))</f>
        <v/>
      </c>
      <c r="M119" s="32" t="n"/>
      <c r="N119" s="35">
        <f>IF(L119="","",IF(F119="Privé",0,L119-M119))</f>
        <v/>
      </c>
      <c r="O119" s="36">
        <f>IF(F119="","",IFERROR(VLOOKUP(F119,'Instellingen &amp; Instructies'!$A$8:$B$10,2,FALSE),0))</f>
        <v/>
      </c>
      <c r="P119" s="36">
        <f>IF(OR(N119="",O119=""),"",N119*O119)</f>
        <v/>
      </c>
      <c r="Q119" s="9">
        <f>IF(OR(J119="",K119=""),IF(OR(J119&lt;&gt;"",K119&lt;&gt;""),"Ontbrekende km-stand",""),IF(K119&lt;J119,"Controleer km-stand",IF(N119&lt;0,"Controleer privé km","OK")))</f>
        <v/>
      </c>
      <c r="R119" s="5" t="n"/>
    </row>
    <row r="120">
      <c r="A120" s="2">
        <f>IF(B120="","",COUNT($B$2:B120))</f>
        <v/>
      </c>
      <c r="B120" s="31" t="n"/>
      <c r="C120" s="4" t="n"/>
      <c r="D120" s="5" t="n"/>
      <c r="E120" s="4" t="n"/>
      <c r="F120" s="4" t="n"/>
      <c r="G120" s="5" t="n"/>
      <c r="H120" s="5" t="n"/>
      <c r="I120" s="5" t="n"/>
      <c r="J120" s="32" t="n"/>
      <c r="K120" s="32" t="n"/>
      <c r="L120" s="33">
        <f>IF(OR(J120="",K120=""),"",IFERROR(K120-J120,0))</f>
        <v/>
      </c>
      <c r="M120" s="32" t="n"/>
      <c r="N120" s="33">
        <f>IF(L120="","",IF(F120="Privé",0,L120-M120))</f>
        <v/>
      </c>
      <c r="O120" s="34">
        <f>IF(F120="","",IFERROR(VLOOKUP(F120,'Instellingen &amp; Instructies'!$A$8:$B$10,2,FALSE),0))</f>
        <v/>
      </c>
      <c r="P120" s="34">
        <f>IF(OR(N120="",O120=""),"",N120*O120)</f>
        <v/>
      </c>
      <c r="Q120" s="2">
        <f>IF(OR(J120="",K120=""),IF(OR(J120&lt;&gt;"",K120&lt;&gt;""),"Ontbrekende km-stand",""),IF(K120&lt;J120,"Controleer km-stand",IF(N120&lt;0,"Controleer privé km","OK")))</f>
        <v/>
      </c>
      <c r="R120" s="5" t="n"/>
    </row>
    <row r="121">
      <c r="A121" s="9">
        <f>IF(B121="","",COUNT($B$2:B121))</f>
        <v/>
      </c>
      <c r="B121" s="31" t="n"/>
      <c r="C121" s="4" t="n"/>
      <c r="D121" s="5" t="n"/>
      <c r="E121" s="4" t="n"/>
      <c r="F121" s="4" t="n"/>
      <c r="G121" s="5" t="n"/>
      <c r="H121" s="5" t="n"/>
      <c r="I121" s="5" t="n"/>
      <c r="J121" s="32" t="n"/>
      <c r="K121" s="32" t="n"/>
      <c r="L121" s="35">
        <f>IF(OR(J121="",K121=""),"",IFERROR(K121-J121,0))</f>
        <v/>
      </c>
      <c r="M121" s="32" t="n"/>
      <c r="N121" s="35">
        <f>IF(L121="","",IF(F121="Privé",0,L121-M121))</f>
        <v/>
      </c>
      <c r="O121" s="36">
        <f>IF(F121="","",IFERROR(VLOOKUP(F121,'Instellingen &amp; Instructies'!$A$8:$B$10,2,FALSE),0))</f>
        <v/>
      </c>
      <c r="P121" s="36">
        <f>IF(OR(N121="",O121=""),"",N121*O121)</f>
        <v/>
      </c>
      <c r="Q121" s="9">
        <f>IF(OR(J121="",K121=""),IF(OR(J121&lt;&gt;"",K121&lt;&gt;""),"Ontbrekende km-stand",""),IF(K121&lt;J121,"Controleer km-stand",IF(N121&lt;0,"Controleer privé km","OK")))</f>
        <v/>
      </c>
      <c r="R121" s="5" t="n"/>
    </row>
    <row r="122">
      <c r="A122" s="2">
        <f>IF(B122="","",COUNT($B$2:B122))</f>
        <v/>
      </c>
      <c r="B122" s="31" t="n"/>
      <c r="C122" s="4" t="n"/>
      <c r="D122" s="5" t="n"/>
      <c r="E122" s="4" t="n"/>
      <c r="F122" s="4" t="n"/>
      <c r="G122" s="5" t="n"/>
      <c r="H122" s="5" t="n"/>
      <c r="I122" s="5" t="n"/>
      <c r="J122" s="32" t="n"/>
      <c r="K122" s="32" t="n"/>
      <c r="L122" s="33">
        <f>IF(OR(J122="",K122=""),"",IFERROR(K122-J122,0))</f>
        <v/>
      </c>
      <c r="M122" s="32" t="n"/>
      <c r="N122" s="33">
        <f>IF(L122="","",IF(F122="Privé",0,L122-M122))</f>
        <v/>
      </c>
      <c r="O122" s="34">
        <f>IF(F122="","",IFERROR(VLOOKUP(F122,'Instellingen &amp; Instructies'!$A$8:$B$10,2,FALSE),0))</f>
        <v/>
      </c>
      <c r="P122" s="34">
        <f>IF(OR(N122="",O122=""),"",N122*O122)</f>
        <v/>
      </c>
      <c r="Q122" s="2">
        <f>IF(OR(J122="",K122=""),IF(OR(J122&lt;&gt;"",K122&lt;&gt;""),"Ontbrekende km-stand",""),IF(K122&lt;J122,"Controleer km-stand",IF(N122&lt;0,"Controleer privé km","OK")))</f>
        <v/>
      </c>
      <c r="R122" s="5" t="n"/>
    </row>
    <row r="123">
      <c r="A123" s="9">
        <f>IF(B123="","",COUNT($B$2:B123))</f>
        <v/>
      </c>
      <c r="B123" s="31" t="n"/>
      <c r="C123" s="4" t="n"/>
      <c r="D123" s="5" t="n"/>
      <c r="E123" s="4" t="n"/>
      <c r="F123" s="4" t="n"/>
      <c r="G123" s="5" t="n"/>
      <c r="H123" s="5" t="n"/>
      <c r="I123" s="5" t="n"/>
      <c r="J123" s="32" t="n"/>
      <c r="K123" s="32" t="n"/>
      <c r="L123" s="35">
        <f>IF(OR(J123="",K123=""),"",IFERROR(K123-J123,0))</f>
        <v/>
      </c>
      <c r="M123" s="32" t="n"/>
      <c r="N123" s="35">
        <f>IF(L123="","",IF(F123="Privé",0,L123-M123))</f>
        <v/>
      </c>
      <c r="O123" s="36">
        <f>IF(F123="","",IFERROR(VLOOKUP(F123,'Instellingen &amp; Instructies'!$A$8:$B$10,2,FALSE),0))</f>
        <v/>
      </c>
      <c r="P123" s="36">
        <f>IF(OR(N123="",O123=""),"",N123*O123)</f>
        <v/>
      </c>
      <c r="Q123" s="9">
        <f>IF(OR(J123="",K123=""),IF(OR(J123&lt;&gt;"",K123&lt;&gt;""),"Ontbrekende km-stand",""),IF(K123&lt;J123,"Controleer km-stand",IF(N123&lt;0,"Controleer privé km","OK")))</f>
        <v/>
      </c>
      <c r="R123" s="5" t="n"/>
    </row>
    <row r="124">
      <c r="A124" s="2">
        <f>IF(B124="","",COUNT($B$2:B124))</f>
        <v/>
      </c>
      <c r="B124" s="31" t="n"/>
      <c r="C124" s="4" t="n"/>
      <c r="D124" s="5" t="n"/>
      <c r="E124" s="4" t="n"/>
      <c r="F124" s="4" t="n"/>
      <c r="G124" s="5" t="n"/>
      <c r="H124" s="5" t="n"/>
      <c r="I124" s="5" t="n"/>
      <c r="J124" s="32" t="n"/>
      <c r="K124" s="32" t="n"/>
      <c r="L124" s="33">
        <f>IF(OR(J124="",K124=""),"",IFERROR(K124-J124,0))</f>
        <v/>
      </c>
      <c r="M124" s="32" t="n"/>
      <c r="N124" s="33">
        <f>IF(L124="","",IF(F124="Privé",0,L124-M124))</f>
        <v/>
      </c>
      <c r="O124" s="34">
        <f>IF(F124="","",IFERROR(VLOOKUP(F124,'Instellingen &amp; Instructies'!$A$8:$B$10,2,FALSE),0))</f>
        <v/>
      </c>
      <c r="P124" s="34">
        <f>IF(OR(N124="",O124=""),"",N124*O124)</f>
        <v/>
      </c>
      <c r="Q124" s="2">
        <f>IF(OR(J124="",K124=""),IF(OR(J124&lt;&gt;"",K124&lt;&gt;""),"Ontbrekende km-stand",""),IF(K124&lt;J124,"Controleer km-stand",IF(N124&lt;0,"Controleer privé km","OK")))</f>
        <v/>
      </c>
      <c r="R124" s="5" t="n"/>
    </row>
    <row r="125">
      <c r="A125" s="9">
        <f>IF(B125="","",COUNT($B$2:B125))</f>
        <v/>
      </c>
      <c r="B125" s="31" t="n"/>
      <c r="C125" s="4" t="n"/>
      <c r="D125" s="5" t="n"/>
      <c r="E125" s="4" t="n"/>
      <c r="F125" s="4" t="n"/>
      <c r="G125" s="5" t="n"/>
      <c r="H125" s="5" t="n"/>
      <c r="I125" s="5" t="n"/>
      <c r="J125" s="32" t="n"/>
      <c r="K125" s="32" t="n"/>
      <c r="L125" s="35">
        <f>IF(OR(J125="",K125=""),"",IFERROR(K125-J125,0))</f>
        <v/>
      </c>
      <c r="M125" s="32" t="n"/>
      <c r="N125" s="35">
        <f>IF(L125="","",IF(F125="Privé",0,L125-M125))</f>
        <v/>
      </c>
      <c r="O125" s="36">
        <f>IF(F125="","",IFERROR(VLOOKUP(F125,'Instellingen &amp; Instructies'!$A$8:$B$10,2,FALSE),0))</f>
        <v/>
      </c>
      <c r="P125" s="36">
        <f>IF(OR(N125="",O125=""),"",N125*O125)</f>
        <v/>
      </c>
      <c r="Q125" s="9">
        <f>IF(OR(J125="",K125=""),IF(OR(J125&lt;&gt;"",K125&lt;&gt;""),"Ontbrekende km-stand",""),IF(K125&lt;J125,"Controleer km-stand",IF(N125&lt;0,"Controleer privé km","OK")))</f>
        <v/>
      </c>
      <c r="R125" s="5" t="n"/>
    </row>
    <row r="126">
      <c r="A126" s="2">
        <f>IF(B126="","",COUNT($B$2:B126))</f>
        <v/>
      </c>
      <c r="B126" s="31" t="n"/>
      <c r="C126" s="4" t="n"/>
      <c r="D126" s="5" t="n"/>
      <c r="E126" s="4" t="n"/>
      <c r="F126" s="4" t="n"/>
      <c r="G126" s="5" t="n"/>
      <c r="H126" s="5" t="n"/>
      <c r="I126" s="5" t="n"/>
      <c r="J126" s="32" t="n"/>
      <c r="K126" s="32" t="n"/>
      <c r="L126" s="33">
        <f>IF(OR(J126="",K126=""),"",IFERROR(K126-J126,0))</f>
        <v/>
      </c>
      <c r="M126" s="32" t="n"/>
      <c r="N126" s="33">
        <f>IF(L126="","",IF(F126="Privé",0,L126-M126))</f>
        <v/>
      </c>
      <c r="O126" s="34">
        <f>IF(F126="","",IFERROR(VLOOKUP(F126,'Instellingen &amp; Instructies'!$A$8:$B$10,2,FALSE),0))</f>
        <v/>
      </c>
      <c r="P126" s="34">
        <f>IF(OR(N126="",O126=""),"",N126*O126)</f>
        <v/>
      </c>
      <c r="Q126" s="2">
        <f>IF(OR(J126="",K126=""),IF(OR(J126&lt;&gt;"",K126&lt;&gt;""),"Ontbrekende km-stand",""),IF(K126&lt;J126,"Controleer km-stand",IF(N126&lt;0,"Controleer privé km","OK")))</f>
        <v/>
      </c>
      <c r="R126" s="5" t="n"/>
    </row>
    <row r="127">
      <c r="A127" s="9">
        <f>IF(B127="","",COUNT($B$2:B127))</f>
        <v/>
      </c>
      <c r="B127" s="31" t="n"/>
      <c r="C127" s="4" t="n"/>
      <c r="D127" s="5" t="n"/>
      <c r="E127" s="4" t="n"/>
      <c r="F127" s="4" t="n"/>
      <c r="G127" s="5" t="n"/>
      <c r="H127" s="5" t="n"/>
      <c r="I127" s="5" t="n"/>
      <c r="J127" s="32" t="n"/>
      <c r="K127" s="32" t="n"/>
      <c r="L127" s="35">
        <f>IF(OR(J127="",K127=""),"",IFERROR(K127-J127,0))</f>
        <v/>
      </c>
      <c r="M127" s="32" t="n"/>
      <c r="N127" s="35">
        <f>IF(L127="","",IF(F127="Privé",0,L127-M127))</f>
        <v/>
      </c>
      <c r="O127" s="36">
        <f>IF(F127="","",IFERROR(VLOOKUP(F127,'Instellingen &amp; Instructies'!$A$8:$B$10,2,FALSE),0))</f>
        <v/>
      </c>
      <c r="P127" s="36">
        <f>IF(OR(N127="",O127=""),"",N127*O127)</f>
        <v/>
      </c>
      <c r="Q127" s="9">
        <f>IF(OR(J127="",K127=""),IF(OR(J127&lt;&gt;"",K127&lt;&gt;""),"Ontbrekende km-stand",""),IF(K127&lt;J127,"Controleer km-stand",IF(N127&lt;0,"Controleer privé km","OK")))</f>
        <v/>
      </c>
      <c r="R127" s="5" t="n"/>
    </row>
    <row r="128">
      <c r="A128" s="2">
        <f>IF(B128="","",COUNT($B$2:B128))</f>
        <v/>
      </c>
      <c r="B128" s="31" t="n"/>
      <c r="C128" s="4" t="n"/>
      <c r="D128" s="5" t="n"/>
      <c r="E128" s="4" t="n"/>
      <c r="F128" s="4" t="n"/>
      <c r="G128" s="5" t="n"/>
      <c r="H128" s="5" t="n"/>
      <c r="I128" s="5" t="n"/>
      <c r="J128" s="32" t="n"/>
      <c r="K128" s="32" t="n"/>
      <c r="L128" s="33">
        <f>IF(OR(J128="",K128=""),"",IFERROR(K128-J128,0))</f>
        <v/>
      </c>
      <c r="M128" s="32" t="n"/>
      <c r="N128" s="33">
        <f>IF(L128="","",IF(F128="Privé",0,L128-M128))</f>
        <v/>
      </c>
      <c r="O128" s="34">
        <f>IF(F128="","",IFERROR(VLOOKUP(F128,'Instellingen &amp; Instructies'!$A$8:$B$10,2,FALSE),0))</f>
        <v/>
      </c>
      <c r="P128" s="34">
        <f>IF(OR(N128="",O128=""),"",N128*O128)</f>
        <v/>
      </c>
      <c r="Q128" s="2">
        <f>IF(OR(J128="",K128=""),IF(OR(J128&lt;&gt;"",K128&lt;&gt;""),"Ontbrekende km-stand",""),IF(K128&lt;J128,"Controleer km-stand",IF(N128&lt;0,"Controleer privé km","OK")))</f>
        <v/>
      </c>
      <c r="R128" s="5" t="n"/>
    </row>
    <row r="129">
      <c r="A129" s="9">
        <f>IF(B129="","",COUNT($B$2:B129))</f>
        <v/>
      </c>
      <c r="B129" s="31" t="n"/>
      <c r="C129" s="4" t="n"/>
      <c r="D129" s="5" t="n"/>
      <c r="E129" s="4" t="n"/>
      <c r="F129" s="4" t="n"/>
      <c r="G129" s="5" t="n"/>
      <c r="H129" s="5" t="n"/>
      <c r="I129" s="5" t="n"/>
      <c r="J129" s="32" t="n"/>
      <c r="K129" s="32" t="n"/>
      <c r="L129" s="35">
        <f>IF(OR(J129="",K129=""),"",IFERROR(K129-J129,0))</f>
        <v/>
      </c>
      <c r="M129" s="32" t="n"/>
      <c r="N129" s="35">
        <f>IF(L129="","",IF(F129="Privé",0,L129-M129))</f>
        <v/>
      </c>
      <c r="O129" s="36">
        <f>IF(F129="","",IFERROR(VLOOKUP(F129,'Instellingen &amp; Instructies'!$A$8:$B$10,2,FALSE),0))</f>
        <v/>
      </c>
      <c r="P129" s="36">
        <f>IF(OR(N129="",O129=""),"",N129*O129)</f>
        <v/>
      </c>
      <c r="Q129" s="9">
        <f>IF(OR(J129="",K129=""),IF(OR(J129&lt;&gt;"",K129&lt;&gt;""),"Ontbrekende km-stand",""),IF(K129&lt;J129,"Controleer km-stand",IF(N129&lt;0,"Controleer privé km","OK")))</f>
        <v/>
      </c>
      <c r="R129" s="5" t="n"/>
    </row>
    <row r="130">
      <c r="A130" s="2">
        <f>IF(B130="","",COUNT($B$2:B130))</f>
        <v/>
      </c>
      <c r="B130" s="31" t="n"/>
      <c r="C130" s="4" t="n"/>
      <c r="D130" s="5" t="n"/>
      <c r="E130" s="4" t="n"/>
      <c r="F130" s="4" t="n"/>
      <c r="G130" s="5" t="n"/>
      <c r="H130" s="5" t="n"/>
      <c r="I130" s="5" t="n"/>
      <c r="J130" s="32" t="n"/>
      <c r="K130" s="32" t="n"/>
      <c r="L130" s="33">
        <f>IF(OR(J130="",K130=""),"",IFERROR(K130-J130,0))</f>
        <v/>
      </c>
      <c r="M130" s="32" t="n"/>
      <c r="N130" s="33">
        <f>IF(L130="","",IF(F130="Privé",0,L130-M130))</f>
        <v/>
      </c>
      <c r="O130" s="34">
        <f>IF(F130="","",IFERROR(VLOOKUP(F130,'Instellingen &amp; Instructies'!$A$8:$B$10,2,FALSE),0))</f>
        <v/>
      </c>
      <c r="P130" s="34">
        <f>IF(OR(N130="",O130=""),"",N130*O130)</f>
        <v/>
      </c>
      <c r="Q130" s="2">
        <f>IF(OR(J130="",K130=""),IF(OR(J130&lt;&gt;"",K130&lt;&gt;""),"Ontbrekende km-stand",""),IF(K130&lt;J130,"Controleer km-stand",IF(N130&lt;0,"Controleer privé km","OK")))</f>
        <v/>
      </c>
      <c r="R130" s="5" t="n"/>
    </row>
    <row r="131">
      <c r="A131" s="9">
        <f>IF(B131="","",COUNT($B$2:B131))</f>
        <v/>
      </c>
      <c r="B131" s="31" t="n"/>
      <c r="C131" s="4" t="n"/>
      <c r="D131" s="5" t="n"/>
      <c r="E131" s="4" t="n"/>
      <c r="F131" s="4" t="n"/>
      <c r="G131" s="5" t="n"/>
      <c r="H131" s="5" t="n"/>
      <c r="I131" s="5" t="n"/>
      <c r="J131" s="32" t="n"/>
      <c r="K131" s="32" t="n"/>
      <c r="L131" s="35">
        <f>IF(OR(J131="",K131=""),"",IFERROR(K131-J131,0))</f>
        <v/>
      </c>
      <c r="M131" s="32" t="n"/>
      <c r="N131" s="35">
        <f>IF(L131="","",IF(F131="Privé",0,L131-M131))</f>
        <v/>
      </c>
      <c r="O131" s="36">
        <f>IF(F131="","",IFERROR(VLOOKUP(F131,'Instellingen &amp; Instructies'!$A$8:$B$10,2,FALSE),0))</f>
        <v/>
      </c>
      <c r="P131" s="36">
        <f>IF(OR(N131="",O131=""),"",N131*O131)</f>
        <v/>
      </c>
      <c r="Q131" s="9">
        <f>IF(OR(J131="",K131=""),IF(OR(J131&lt;&gt;"",K131&lt;&gt;""),"Ontbrekende km-stand",""),IF(K131&lt;J131,"Controleer km-stand",IF(N131&lt;0,"Controleer privé km","OK")))</f>
        <v/>
      </c>
      <c r="R131" s="5" t="n"/>
    </row>
    <row r="132">
      <c r="A132" s="2">
        <f>IF(B132="","",COUNT($B$2:B132))</f>
        <v/>
      </c>
      <c r="B132" s="31" t="n"/>
      <c r="C132" s="4" t="n"/>
      <c r="D132" s="5" t="n"/>
      <c r="E132" s="4" t="n"/>
      <c r="F132" s="4" t="n"/>
      <c r="G132" s="5" t="n"/>
      <c r="H132" s="5" t="n"/>
      <c r="I132" s="5" t="n"/>
      <c r="J132" s="32" t="n"/>
      <c r="K132" s="32" t="n"/>
      <c r="L132" s="33">
        <f>IF(OR(J132="",K132=""),"",IFERROR(K132-J132,0))</f>
        <v/>
      </c>
      <c r="M132" s="32" t="n"/>
      <c r="N132" s="33">
        <f>IF(L132="","",IF(F132="Privé",0,L132-M132))</f>
        <v/>
      </c>
      <c r="O132" s="34">
        <f>IF(F132="","",IFERROR(VLOOKUP(F132,'Instellingen &amp; Instructies'!$A$8:$B$10,2,FALSE),0))</f>
        <v/>
      </c>
      <c r="P132" s="34">
        <f>IF(OR(N132="",O132=""),"",N132*O132)</f>
        <v/>
      </c>
      <c r="Q132" s="2">
        <f>IF(OR(J132="",K132=""),IF(OR(J132&lt;&gt;"",K132&lt;&gt;""),"Ontbrekende km-stand",""),IF(K132&lt;J132,"Controleer km-stand",IF(N132&lt;0,"Controleer privé km","OK")))</f>
        <v/>
      </c>
      <c r="R132" s="5" t="n"/>
    </row>
    <row r="133">
      <c r="A133" s="9">
        <f>IF(B133="","",COUNT($B$2:B133))</f>
        <v/>
      </c>
      <c r="B133" s="31" t="n"/>
      <c r="C133" s="4" t="n"/>
      <c r="D133" s="5" t="n"/>
      <c r="E133" s="4" t="n"/>
      <c r="F133" s="4" t="n"/>
      <c r="G133" s="5" t="n"/>
      <c r="H133" s="5" t="n"/>
      <c r="I133" s="5" t="n"/>
      <c r="J133" s="32" t="n"/>
      <c r="K133" s="32" t="n"/>
      <c r="L133" s="35">
        <f>IF(OR(J133="",K133=""),"",IFERROR(K133-J133,0))</f>
        <v/>
      </c>
      <c r="M133" s="32" t="n"/>
      <c r="N133" s="35">
        <f>IF(L133="","",IF(F133="Privé",0,L133-M133))</f>
        <v/>
      </c>
      <c r="O133" s="36">
        <f>IF(F133="","",IFERROR(VLOOKUP(F133,'Instellingen &amp; Instructies'!$A$8:$B$10,2,FALSE),0))</f>
        <v/>
      </c>
      <c r="P133" s="36">
        <f>IF(OR(N133="",O133=""),"",N133*O133)</f>
        <v/>
      </c>
      <c r="Q133" s="9">
        <f>IF(OR(J133="",K133=""),IF(OR(J133&lt;&gt;"",K133&lt;&gt;""),"Ontbrekende km-stand",""),IF(K133&lt;J133,"Controleer km-stand",IF(N133&lt;0,"Controleer privé km","OK")))</f>
        <v/>
      </c>
      <c r="R133" s="5" t="n"/>
    </row>
    <row r="134">
      <c r="A134" s="2">
        <f>IF(B134="","",COUNT($B$2:B134))</f>
        <v/>
      </c>
      <c r="B134" s="31" t="n"/>
      <c r="C134" s="4" t="n"/>
      <c r="D134" s="5" t="n"/>
      <c r="E134" s="4" t="n"/>
      <c r="F134" s="4" t="n"/>
      <c r="G134" s="5" t="n"/>
      <c r="H134" s="5" t="n"/>
      <c r="I134" s="5" t="n"/>
      <c r="J134" s="32" t="n"/>
      <c r="K134" s="32" t="n"/>
      <c r="L134" s="33">
        <f>IF(OR(J134="",K134=""),"",IFERROR(K134-J134,0))</f>
        <v/>
      </c>
      <c r="M134" s="32" t="n"/>
      <c r="N134" s="33">
        <f>IF(L134="","",IF(F134="Privé",0,L134-M134))</f>
        <v/>
      </c>
      <c r="O134" s="34">
        <f>IF(F134="","",IFERROR(VLOOKUP(F134,'Instellingen &amp; Instructies'!$A$8:$B$10,2,FALSE),0))</f>
        <v/>
      </c>
      <c r="P134" s="34">
        <f>IF(OR(N134="",O134=""),"",N134*O134)</f>
        <v/>
      </c>
      <c r="Q134" s="2">
        <f>IF(OR(J134="",K134=""),IF(OR(J134&lt;&gt;"",K134&lt;&gt;""),"Ontbrekende km-stand",""),IF(K134&lt;J134,"Controleer km-stand",IF(N134&lt;0,"Controleer privé km","OK")))</f>
        <v/>
      </c>
      <c r="R134" s="5" t="n"/>
    </row>
    <row r="135">
      <c r="A135" s="9">
        <f>IF(B135="","",COUNT($B$2:B135))</f>
        <v/>
      </c>
      <c r="B135" s="31" t="n"/>
      <c r="C135" s="4" t="n"/>
      <c r="D135" s="5" t="n"/>
      <c r="E135" s="4" t="n"/>
      <c r="F135" s="4" t="n"/>
      <c r="G135" s="5" t="n"/>
      <c r="H135" s="5" t="n"/>
      <c r="I135" s="5" t="n"/>
      <c r="J135" s="32" t="n"/>
      <c r="K135" s="32" t="n"/>
      <c r="L135" s="35">
        <f>IF(OR(J135="",K135=""),"",IFERROR(K135-J135,0))</f>
        <v/>
      </c>
      <c r="M135" s="32" t="n"/>
      <c r="N135" s="35">
        <f>IF(L135="","",IF(F135="Privé",0,L135-M135))</f>
        <v/>
      </c>
      <c r="O135" s="36">
        <f>IF(F135="","",IFERROR(VLOOKUP(F135,'Instellingen &amp; Instructies'!$A$8:$B$10,2,FALSE),0))</f>
        <v/>
      </c>
      <c r="P135" s="36">
        <f>IF(OR(N135="",O135=""),"",N135*O135)</f>
        <v/>
      </c>
      <c r="Q135" s="9">
        <f>IF(OR(J135="",K135=""),IF(OR(J135&lt;&gt;"",K135&lt;&gt;""),"Ontbrekende km-stand",""),IF(K135&lt;J135,"Controleer km-stand",IF(N135&lt;0,"Controleer privé km","OK")))</f>
        <v/>
      </c>
      <c r="R135" s="5" t="n"/>
    </row>
    <row r="136">
      <c r="A136" s="2">
        <f>IF(B136="","",COUNT($B$2:B136))</f>
        <v/>
      </c>
      <c r="B136" s="31" t="n"/>
      <c r="C136" s="4" t="n"/>
      <c r="D136" s="5" t="n"/>
      <c r="E136" s="4" t="n"/>
      <c r="F136" s="4" t="n"/>
      <c r="G136" s="5" t="n"/>
      <c r="H136" s="5" t="n"/>
      <c r="I136" s="5" t="n"/>
      <c r="J136" s="32" t="n"/>
      <c r="K136" s="32" t="n"/>
      <c r="L136" s="33">
        <f>IF(OR(J136="",K136=""),"",IFERROR(K136-J136,0))</f>
        <v/>
      </c>
      <c r="M136" s="32" t="n"/>
      <c r="N136" s="33">
        <f>IF(L136="","",IF(F136="Privé",0,L136-M136))</f>
        <v/>
      </c>
      <c r="O136" s="34">
        <f>IF(F136="","",IFERROR(VLOOKUP(F136,'Instellingen &amp; Instructies'!$A$8:$B$10,2,FALSE),0))</f>
        <v/>
      </c>
      <c r="P136" s="34">
        <f>IF(OR(N136="",O136=""),"",N136*O136)</f>
        <v/>
      </c>
      <c r="Q136" s="2">
        <f>IF(OR(J136="",K136=""),IF(OR(J136&lt;&gt;"",K136&lt;&gt;""),"Ontbrekende km-stand",""),IF(K136&lt;J136,"Controleer km-stand",IF(N136&lt;0,"Controleer privé km","OK")))</f>
        <v/>
      </c>
      <c r="R136" s="5" t="n"/>
    </row>
    <row r="137">
      <c r="A137" s="9">
        <f>IF(B137="","",COUNT($B$2:B137))</f>
        <v/>
      </c>
      <c r="B137" s="31" t="n"/>
      <c r="C137" s="4" t="n"/>
      <c r="D137" s="5" t="n"/>
      <c r="E137" s="4" t="n"/>
      <c r="F137" s="4" t="n"/>
      <c r="G137" s="5" t="n"/>
      <c r="H137" s="5" t="n"/>
      <c r="I137" s="5" t="n"/>
      <c r="J137" s="32" t="n"/>
      <c r="K137" s="32" t="n"/>
      <c r="L137" s="35">
        <f>IF(OR(J137="",K137=""),"",IFERROR(K137-J137,0))</f>
        <v/>
      </c>
      <c r="M137" s="32" t="n"/>
      <c r="N137" s="35">
        <f>IF(L137="","",IF(F137="Privé",0,L137-M137))</f>
        <v/>
      </c>
      <c r="O137" s="36">
        <f>IF(F137="","",IFERROR(VLOOKUP(F137,'Instellingen &amp; Instructies'!$A$8:$B$10,2,FALSE),0))</f>
        <v/>
      </c>
      <c r="P137" s="36">
        <f>IF(OR(N137="",O137=""),"",N137*O137)</f>
        <v/>
      </c>
      <c r="Q137" s="9">
        <f>IF(OR(J137="",K137=""),IF(OR(J137&lt;&gt;"",K137&lt;&gt;""),"Ontbrekende km-stand",""),IF(K137&lt;J137,"Controleer km-stand",IF(N137&lt;0,"Controleer privé km","OK")))</f>
        <v/>
      </c>
      <c r="R137" s="5" t="n"/>
    </row>
    <row r="138">
      <c r="A138" s="2">
        <f>IF(B138="","",COUNT($B$2:B138))</f>
        <v/>
      </c>
      <c r="B138" s="31" t="n"/>
      <c r="C138" s="4" t="n"/>
      <c r="D138" s="5" t="n"/>
      <c r="E138" s="4" t="n"/>
      <c r="F138" s="4" t="n"/>
      <c r="G138" s="5" t="n"/>
      <c r="H138" s="5" t="n"/>
      <c r="I138" s="5" t="n"/>
      <c r="J138" s="32" t="n"/>
      <c r="K138" s="32" t="n"/>
      <c r="L138" s="33">
        <f>IF(OR(J138="",K138=""),"",IFERROR(K138-J138,0))</f>
        <v/>
      </c>
      <c r="M138" s="32" t="n"/>
      <c r="N138" s="33">
        <f>IF(L138="","",IF(F138="Privé",0,L138-M138))</f>
        <v/>
      </c>
      <c r="O138" s="34">
        <f>IF(F138="","",IFERROR(VLOOKUP(F138,'Instellingen &amp; Instructies'!$A$8:$B$10,2,FALSE),0))</f>
        <v/>
      </c>
      <c r="P138" s="34">
        <f>IF(OR(N138="",O138=""),"",N138*O138)</f>
        <v/>
      </c>
      <c r="Q138" s="2">
        <f>IF(OR(J138="",K138=""),IF(OR(J138&lt;&gt;"",K138&lt;&gt;""),"Ontbrekende km-stand",""),IF(K138&lt;J138,"Controleer km-stand",IF(N138&lt;0,"Controleer privé km","OK")))</f>
        <v/>
      </c>
      <c r="R138" s="5" t="n"/>
    </row>
    <row r="139">
      <c r="A139" s="9">
        <f>IF(B139="","",COUNT($B$2:B139))</f>
        <v/>
      </c>
      <c r="B139" s="31" t="n"/>
      <c r="C139" s="4" t="n"/>
      <c r="D139" s="5" t="n"/>
      <c r="E139" s="4" t="n"/>
      <c r="F139" s="4" t="n"/>
      <c r="G139" s="5" t="n"/>
      <c r="H139" s="5" t="n"/>
      <c r="I139" s="5" t="n"/>
      <c r="J139" s="32" t="n"/>
      <c r="K139" s="32" t="n"/>
      <c r="L139" s="35">
        <f>IF(OR(J139="",K139=""),"",IFERROR(K139-J139,0))</f>
        <v/>
      </c>
      <c r="M139" s="32" t="n"/>
      <c r="N139" s="35">
        <f>IF(L139="","",IF(F139="Privé",0,L139-M139))</f>
        <v/>
      </c>
      <c r="O139" s="36">
        <f>IF(F139="","",IFERROR(VLOOKUP(F139,'Instellingen &amp; Instructies'!$A$8:$B$10,2,FALSE),0))</f>
        <v/>
      </c>
      <c r="P139" s="36">
        <f>IF(OR(N139="",O139=""),"",N139*O139)</f>
        <v/>
      </c>
      <c r="Q139" s="9">
        <f>IF(OR(J139="",K139=""),IF(OR(J139&lt;&gt;"",K139&lt;&gt;""),"Ontbrekende km-stand",""),IF(K139&lt;J139,"Controleer km-stand",IF(N139&lt;0,"Controleer privé km","OK")))</f>
        <v/>
      </c>
      <c r="R139" s="5" t="n"/>
    </row>
    <row r="140">
      <c r="A140" s="2">
        <f>IF(B140="","",COUNT($B$2:B140))</f>
        <v/>
      </c>
      <c r="B140" s="31" t="n"/>
      <c r="C140" s="4" t="n"/>
      <c r="D140" s="5" t="n"/>
      <c r="E140" s="4" t="n"/>
      <c r="F140" s="4" t="n"/>
      <c r="G140" s="5" t="n"/>
      <c r="H140" s="5" t="n"/>
      <c r="I140" s="5" t="n"/>
      <c r="J140" s="32" t="n"/>
      <c r="K140" s="32" t="n"/>
      <c r="L140" s="33">
        <f>IF(OR(J140="",K140=""),"",IFERROR(K140-J140,0))</f>
        <v/>
      </c>
      <c r="M140" s="32" t="n"/>
      <c r="N140" s="33">
        <f>IF(L140="","",IF(F140="Privé",0,L140-M140))</f>
        <v/>
      </c>
      <c r="O140" s="34">
        <f>IF(F140="","",IFERROR(VLOOKUP(F140,'Instellingen &amp; Instructies'!$A$8:$B$10,2,FALSE),0))</f>
        <v/>
      </c>
      <c r="P140" s="34">
        <f>IF(OR(N140="",O140=""),"",N140*O140)</f>
        <v/>
      </c>
      <c r="Q140" s="2">
        <f>IF(OR(J140="",K140=""),IF(OR(J140&lt;&gt;"",K140&lt;&gt;""),"Ontbrekende km-stand",""),IF(K140&lt;J140,"Controleer km-stand",IF(N140&lt;0,"Controleer privé km","OK")))</f>
        <v/>
      </c>
      <c r="R140" s="5" t="n"/>
    </row>
    <row r="141">
      <c r="A141" s="9">
        <f>IF(B141="","",COUNT($B$2:B141))</f>
        <v/>
      </c>
      <c r="B141" s="31" t="n"/>
      <c r="C141" s="4" t="n"/>
      <c r="D141" s="5" t="n"/>
      <c r="E141" s="4" t="n"/>
      <c r="F141" s="4" t="n"/>
      <c r="G141" s="5" t="n"/>
      <c r="H141" s="5" t="n"/>
      <c r="I141" s="5" t="n"/>
      <c r="J141" s="32" t="n"/>
      <c r="K141" s="32" t="n"/>
      <c r="L141" s="35">
        <f>IF(OR(J141="",K141=""),"",IFERROR(K141-J141,0))</f>
        <v/>
      </c>
      <c r="M141" s="32" t="n"/>
      <c r="N141" s="35">
        <f>IF(L141="","",IF(F141="Privé",0,L141-M141))</f>
        <v/>
      </c>
      <c r="O141" s="36">
        <f>IF(F141="","",IFERROR(VLOOKUP(F141,'Instellingen &amp; Instructies'!$A$8:$B$10,2,FALSE),0))</f>
        <v/>
      </c>
      <c r="P141" s="36">
        <f>IF(OR(N141="",O141=""),"",N141*O141)</f>
        <v/>
      </c>
      <c r="Q141" s="9">
        <f>IF(OR(J141="",K141=""),IF(OR(J141&lt;&gt;"",K141&lt;&gt;""),"Ontbrekende km-stand",""),IF(K141&lt;J141,"Controleer km-stand",IF(N141&lt;0,"Controleer privé km","OK")))</f>
        <v/>
      </c>
      <c r="R141" s="5" t="n"/>
    </row>
    <row r="142">
      <c r="A142" s="2">
        <f>IF(B142="","",COUNT($B$2:B142))</f>
        <v/>
      </c>
      <c r="B142" s="31" t="n"/>
      <c r="C142" s="4" t="n"/>
      <c r="D142" s="5" t="n"/>
      <c r="E142" s="4" t="n"/>
      <c r="F142" s="4" t="n"/>
      <c r="G142" s="5" t="n"/>
      <c r="H142" s="5" t="n"/>
      <c r="I142" s="5" t="n"/>
      <c r="J142" s="32" t="n"/>
      <c r="K142" s="32" t="n"/>
      <c r="L142" s="33">
        <f>IF(OR(J142="",K142=""),"",IFERROR(K142-J142,0))</f>
        <v/>
      </c>
      <c r="M142" s="32" t="n"/>
      <c r="N142" s="33">
        <f>IF(L142="","",IF(F142="Privé",0,L142-M142))</f>
        <v/>
      </c>
      <c r="O142" s="34">
        <f>IF(F142="","",IFERROR(VLOOKUP(F142,'Instellingen &amp; Instructies'!$A$8:$B$10,2,FALSE),0))</f>
        <v/>
      </c>
      <c r="P142" s="34">
        <f>IF(OR(N142="",O142=""),"",N142*O142)</f>
        <v/>
      </c>
      <c r="Q142" s="2">
        <f>IF(OR(J142="",K142=""),IF(OR(J142&lt;&gt;"",K142&lt;&gt;""),"Ontbrekende km-stand",""),IF(K142&lt;J142,"Controleer km-stand",IF(N142&lt;0,"Controleer privé km","OK")))</f>
        <v/>
      </c>
      <c r="R142" s="5" t="n"/>
    </row>
    <row r="143">
      <c r="A143" s="9">
        <f>IF(B143="","",COUNT($B$2:B143))</f>
        <v/>
      </c>
      <c r="B143" s="31" t="n"/>
      <c r="C143" s="4" t="n"/>
      <c r="D143" s="5" t="n"/>
      <c r="E143" s="4" t="n"/>
      <c r="F143" s="4" t="n"/>
      <c r="G143" s="5" t="n"/>
      <c r="H143" s="5" t="n"/>
      <c r="I143" s="5" t="n"/>
      <c r="J143" s="32" t="n"/>
      <c r="K143" s="32" t="n"/>
      <c r="L143" s="35">
        <f>IF(OR(J143="",K143=""),"",IFERROR(K143-J143,0))</f>
        <v/>
      </c>
      <c r="M143" s="32" t="n"/>
      <c r="N143" s="35">
        <f>IF(L143="","",IF(F143="Privé",0,L143-M143))</f>
        <v/>
      </c>
      <c r="O143" s="36">
        <f>IF(F143="","",IFERROR(VLOOKUP(F143,'Instellingen &amp; Instructies'!$A$8:$B$10,2,FALSE),0))</f>
        <v/>
      </c>
      <c r="P143" s="36">
        <f>IF(OR(N143="",O143=""),"",N143*O143)</f>
        <v/>
      </c>
      <c r="Q143" s="9">
        <f>IF(OR(J143="",K143=""),IF(OR(J143&lt;&gt;"",K143&lt;&gt;""),"Ontbrekende km-stand",""),IF(K143&lt;J143,"Controleer km-stand",IF(N143&lt;0,"Controleer privé km","OK")))</f>
        <v/>
      </c>
      <c r="R143" s="5" t="n"/>
    </row>
    <row r="144">
      <c r="A144" s="2">
        <f>IF(B144="","",COUNT($B$2:B144))</f>
        <v/>
      </c>
      <c r="B144" s="31" t="n"/>
      <c r="C144" s="4" t="n"/>
      <c r="D144" s="5" t="n"/>
      <c r="E144" s="4" t="n"/>
      <c r="F144" s="4" t="n"/>
      <c r="G144" s="5" t="n"/>
      <c r="H144" s="5" t="n"/>
      <c r="I144" s="5" t="n"/>
      <c r="J144" s="32" t="n"/>
      <c r="K144" s="32" t="n"/>
      <c r="L144" s="33">
        <f>IF(OR(J144="",K144=""),"",IFERROR(K144-J144,0))</f>
        <v/>
      </c>
      <c r="M144" s="32" t="n"/>
      <c r="N144" s="33">
        <f>IF(L144="","",IF(F144="Privé",0,L144-M144))</f>
        <v/>
      </c>
      <c r="O144" s="34">
        <f>IF(F144="","",IFERROR(VLOOKUP(F144,'Instellingen &amp; Instructies'!$A$8:$B$10,2,FALSE),0))</f>
        <v/>
      </c>
      <c r="P144" s="34">
        <f>IF(OR(N144="",O144=""),"",N144*O144)</f>
        <v/>
      </c>
      <c r="Q144" s="2">
        <f>IF(OR(J144="",K144=""),IF(OR(J144&lt;&gt;"",K144&lt;&gt;""),"Ontbrekende km-stand",""),IF(K144&lt;J144,"Controleer km-stand",IF(N144&lt;0,"Controleer privé km","OK")))</f>
        <v/>
      </c>
      <c r="R144" s="5" t="n"/>
    </row>
    <row r="145">
      <c r="A145" s="9">
        <f>IF(B145="","",COUNT($B$2:B145))</f>
        <v/>
      </c>
      <c r="B145" s="31" t="n"/>
      <c r="C145" s="4" t="n"/>
      <c r="D145" s="5" t="n"/>
      <c r="E145" s="4" t="n"/>
      <c r="F145" s="4" t="n"/>
      <c r="G145" s="5" t="n"/>
      <c r="H145" s="5" t="n"/>
      <c r="I145" s="5" t="n"/>
      <c r="J145" s="32" t="n"/>
      <c r="K145" s="32" t="n"/>
      <c r="L145" s="35">
        <f>IF(OR(J145="",K145=""),"",IFERROR(K145-J145,0))</f>
        <v/>
      </c>
      <c r="M145" s="32" t="n"/>
      <c r="N145" s="35">
        <f>IF(L145="","",IF(F145="Privé",0,L145-M145))</f>
        <v/>
      </c>
      <c r="O145" s="36">
        <f>IF(F145="","",IFERROR(VLOOKUP(F145,'Instellingen &amp; Instructies'!$A$8:$B$10,2,FALSE),0))</f>
        <v/>
      </c>
      <c r="P145" s="36">
        <f>IF(OR(N145="",O145=""),"",N145*O145)</f>
        <v/>
      </c>
      <c r="Q145" s="9">
        <f>IF(OR(J145="",K145=""),IF(OR(J145&lt;&gt;"",K145&lt;&gt;""),"Ontbrekende km-stand",""),IF(K145&lt;J145,"Controleer km-stand",IF(N145&lt;0,"Controleer privé km","OK")))</f>
        <v/>
      </c>
      <c r="R145" s="5" t="n"/>
    </row>
    <row r="146">
      <c r="A146" s="2">
        <f>IF(B146="","",COUNT($B$2:B146))</f>
        <v/>
      </c>
      <c r="B146" s="31" t="n"/>
      <c r="C146" s="4" t="n"/>
      <c r="D146" s="5" t="n"/>
      <c r="E146" s="4" t="n"/>
      <c r="F146" s="4" t="n"/>
      <c r="G146" s="5" t="n"/>
      <c r="H146" s="5" t="n"/>
      <c r="I146" s="5" t="n"/>
      <c r="J146" s="32" t="n"/>
      <c r="K146" s="32" t="n"/>
      <c r="L146" s="33">
        <f>IF(OR(J146="",K146=""),"",IFERROR(K146-J146,0))</f>
        <v/>
      </c>
      <c r="M146" s="32" t="n"/>
      <c r="N146" s="33">
        <f>IF(L146="","",IF(F146="Privé",0,L146-M146))</f>
        <v/>
      </c>
      <c r="O146" s="34">
        <f>IF(F146="","",IFERROR(VLOOKUP(F146,'Instellingen &amp; Instructies'!$A$8:$B$10,2,FALSE),0))</f>
        <v/>
      </c>
      <c r="P146" s="34">
        <f>IF(OR(N146="",O146=""),"",N146*O146)</f>
        <v/>
      </c>
      <c r="Q146" s="2">
        <f>IF(OR(J146="",K146=""),IF(OR(J146&lt;&gt;"",K146&lt;&gt;""),"Ontbrekende km-stand",""),IF(K146&lt;J146,"Controleer km-stand",IF(N146&lt;0,"Controleer privé km","OK")))</f>
        <v/>
      </c>
      <c r="R146" s="5" t="n"/>
    </row>
    <row r="147">
      <c r="A147" s="9">
        <f>IF(B147="","",COUNT($B$2:B147))</f>
        <v/>
      </c>
      <c r="B147" s="31" t="n"/>
      <c r="C147" s="4" t="n"/>
      <c r="D147" s="5" t="n"/>
      <c r="E147" s="4" t="n"/>
      <c r="F147" s="4" t="n"/>
      <c r="G147" s="5" t="n"/>
      <c r="H147" s="5" t="n"/>
      <c r="I147" s="5" t="n"/>
      <c r="J147" s="32" t="n"/>
      <c r="K147" s="32" t="n"/>
      <c r="L147" s="35">
        <f>IF(OR(J147="",K147=""),"",IFERROR(K147-J147,0))</f>
        <v/>
      </c>
      <c r="M147" s="32" t="n"/>
      <c r="N147" s="35">
        <f>IF(L147="","",IF(F147="Privé",0,L147-M147))</f>
        <v/>
      </c>
      <c r="O147" s="36">
        <f>IF(F147="","",IFERROR(VLOOKUP(F147,'Instellingen &amp; Instructies'!$A$8:$B$10,2,FALSE),0))</f>
        <v/>
      </c>
      <c r="P147" s="36">
        <f>IF(OR(N147="",O147=""),"",N147*O147)</f>
        <v/>
      </c>
      <c r="Q147" s="9">
        <f>IF(OR(J147="",K147=""),IF(OR(J147&lt;&gt;"",K147&lt;&gt;""),"Ontbrekende km-stand",""),IF(K147&lt;J147,"Controleer km-stand",IF(N147&lt;0,"Controleer privé km","OK")))</f>
        <v/>
      </c>
      <c r="R147" s="5" t="n"/>
    </row>
    <row r="148">
      <c r="A148" s="2">
        <f>IF(B148="","",COUNT($B$2:B148))</f>
        <v/>
      </c>
      <c r="B148" s="31" t="n"/>
      <c r="C148" s="4" t="n"/>
      <c r="D148" s="5" t="n"/>
      <c r="E148" s="4" t="n"/>
      <c r="F148" s="4" t="n"/>
      <c r="G148" s="5" t="n"/>
      <c r="H148" s="5" t="n"/>
      <c r="I148" s="5" t="n"/>
      <c r="J148" s="32" t="n"/>
      <c r="K148" s="32" t="n"/>
      <c r="L148" s="33">
        <f>IF(OR(J148="",K148=""),"",IFERROR(K148-J148,0))</f>
        <v/>
      </c>
      <c r="M148" s="32" t="n"/>
      <c r="N148" s="33">
        <f>IF(L148="","",IF(F148="Privé",0,L148-M148))</f>
        <v/>
      </c>
      <c r="O148" s="34">
        <f>IF(F148="","",IFERROR(VLOOKUP(F148,'Instellingen &amp; Instructies'!$A$8:$B$10,2,FALSE),0))</f>
        <v/>
      </c>
      <c r="P148" s="34">
        <f>IF(OR(N148="",O148=""),"",N148*O148)</f>
        <v/>
      </c>
      <c r="Q148" s="2">
        <f>IF(OR(J148="",K148=""),IF(OR(J148&lt;&gt;"",K148&lt;&gt;""),"Ontbrekende km-stand",""),IF(K148&lt;J148,"Controleer km-stand",IF(N148&lt;0,"Controleer privé km","OK")))</f>
        <v/>
      </c>
      <c r="R148" s="5" t="n"/>
    </row>
    <row r="149">
      <c r="A149" s="9">
        <f>IF(B149="","",COUNT($B$2:B149))</f>
        <v/>
      </c>
      <c r="B149" s="31" t="n"/>
      <c r="C149" s="4" t="n"/>
      <c r="D149" s="5" t="n"/>
      <c r="E149" s="4" t="n"/>
      <c r="F149" s="4" t="n"/>
      <c r="G149" s="5" t="n"/>
      <c r="H149" s="5" t="n"/>
      <c r="I149" s="5" t="n"/>
      <c r="J149" s="32" t="n"/>
      <c r="K149" s="32" t="n"/>
      <c r="L149" s="35">
        <f>IF(OR(J149="",K149=""),"",IFERROR(K149-J149,0))</f>
        <v/>
      </c>
      <c r="M149" s="32" t="n"/>
      <c r="N149" s="35">
        <f>IF(L149="","",IF(F149="Privé",0,L149-M149))</f>
        <v/>
      </c>
      <c r="O149" s="36">
        <f>IF(F149="","",IFERROR(VLOOKUP(F149,'Instellingen &amp; Instructies'!$A$8:$B$10,2,FALSE),0))</f>
        <v/>
      </c>
      <c r="P149" s="36">
        <f>IF(OR(N149="",O149=""),"",N149*O149)</f>
        <v/>
      </c>
      <c r="Q149" s="9">
        <f>IF(OR(J149="",K149=""),IF(OR(J149&lt;&gt;"",K149&lt;&gt;""),"Ontbrekende km-stand",""),IF(K149&lt;J149,"Controleer km-stand",IF(N149&lt;0,"Controleer privé km","OK")))</f>
        <v/>
      </c>
      <c r="R149" s="5" t="n"/>
    </row>
    <row r="150">
      <c r="A150" s="2">
        <f>IF(B150="","",COUNT($B$2:B150))</f>
        <v/>
      </c>
      <c r="B150" s="31" t="n"/>
      <c r="C150" s="4" t="n"/>
      <c r="D150" s="5" t="n"/>
      <c r="E150" s="4" t="n"/>
      <c r="F150" s="4" t="n"/>
      <c r="G150" s="5" t="n"/>
      <c r="H150" s="5" t="n"/>
      <c r="I150" s="5" t="n"/>
      <c r="J150" s="32" t="n"/>
      <c r="K150" s="32" t="n"/>
      <c r="L150" s="33">
        <f>IF(OR(J150="",K150=""),"",IFERROR(K150-J150,0))</f>
        <v/>
      </c>
      <c r="M150" s="32" t="n"/>
      <c r="N150" s="33">
        <f>IF(L150="","",IF(F150="Privé",0,L150-M150))</f>
        <v/>
      </c>
      <c r="O150" s="34">
        <f>IF(F150="","",IFERROR(VLOOKUP(F150,'Instellingen &amp; Instructies'!$A$8:$B$10,2,FALSE),0))</f>
        <v/>
      </c>
      <c r="P150" s="34">
        <f>IF(OR(N150="",O150=""),"",N150*O150)</f>
        <v/>
      </c>
      <c r="Q150" s="2">
        <f>IF(OR(J150="",K150=""),IF(OR(J150&lt;&gt;"",K150&lt;&gt;""),"Ontbrekende km-stand",""),IF(K150&lt;J150,"Controleer km-stand",IF(N150&lt;0,"Controleer privé km","OK")))</f>
        <v/>
      </c>
      <c r="R150" s="5" t="n"/>
    </row>
    <row r="151">
      <c r="A151" s="9">
        <f>IF(B151="","",COUNT($B$2:B151))</f>
        <v/>
      </c>
      <c r="B151" s="31" t="n"/>
      <c r="C151" s="4" t="n"/>
      <c r="D151" s="5" t="n"/>
      <c r="E151" s="4" t="n"/>
      <c r="F151" s="4" t="n"/>
      <c r="G151" s="5" t="n"/>
      <c r="H151" s="5" t="n"/>
      <c r="I151" s="5" t="n"/>
      <c r="J151" s="32" t="n"/>
      <c r="K151" s="32" t="n"/>
      <c r="L151" s="35">
        <f>IF(OR(J151="",K151=""),"",IFERROR(K151-J151,0))</f>
        <v/>
      </c>
      <c r="M151" s="32" t="n"/>
      <c r="N151" s="35">
        <f>IF(L151="","",IF(F151="Privé",0,L151-M151))</f>
        <v/>
      </c>
      <c r="O151" s="36">
        <f>IF(F151="","",IFERROR(VLOOKUP(F151,'Instellingen &amp; Instructies'!$A$8:$B$10,2,FALSE),0))</f>
        <v/>
      </c>
      <c r="P151" s="36">
        <f>IF(OR(N151="",O151=""),"",N151*O151)</f>
        <v/>
      </c>
      <c r="Q151" s="9">
        <f>IF(OR(J151="",K151=""),IF(OR(J151&lt;&gt;"",K151&lt;&gt;""),"Ontbrekende km-stand",""),IF(K151&lt;J151,"Controleer km-stand",IF(N151&lt;0,"Controleer privé km","OK")))</f>
        <v/>
      </c>
      <c r="R151" s="5" t="n"/>
    </row>
    <row r="152">
      <c r="A152" s="2">
        <f>IF(B152="","",COUNT($B$2:B152))</f>
        <v/>
      </c>
      <c r="B152" s="31" t="n"/>
      <c r="C152" s="4" t="n"/>
      <c r="D152" s="5" t="n"/>
      <c r="E152" s="4" t="n"/>
      <c r="F152" s="4" t="n"/>
      <c r="G152" s="5" t="n"/>
      <c r="H152" s="5" t="n"/>
      <c r="I152" s="5" t="n"/>
      <c r="J152" s="32" t="n"/>
      <c r="K152" s="32" t="n"/>
      <c r="L152" s="33">
        <f>IF(OR(J152="",K152=""),"",IFERROR(K152-J152,0))</f>
        <v/>
      </c>
      <c r="M152" s="32" t="n"/>
      <c r="N152" s="33">
        <f>IF(L152="","",IF(F152="Privé",0,L152-M152))</f>
        <v/>
      </c>
      <c r="O152" s="34">
        <f>IF(F152="","",IFERROR(VLOOKUP(F152,'Instellingen &amp; Instructies'!$A$8:$B$10,2,FALSE),0))</f>
        <v/>
      </c>
      <c r="P152" s="34">
        <f>IF(OR(N152="",O152=""),"",N152*O152)</f>
        <v/>
      </c>
      <c r="Q152" s="2">
        <f>IF(OR(J152="",K152=""),IF(OR(J152&lt;&gt;"",K152&lt;&gt;""),"Ontbrekende km-stand",""),IF(K152&lt;J152,"Controleer km-stand",IF(N152&lt;0,"Controleer privé km","OK")))</f>
        <v/>
      </c>
      <c r="R152" s="5" t="n"/>
    </row>
    <row r="153">
      <c r="A153" s="9">
        <f>IF(B153="","",COUNT($B$2:B153))</f>
        <v/>
      </c>
      <c r="B153" s="31" t="n"/>
      <c r="C153" s="4" t="n"/>
      <c r="D153" s="5" t="n"/>
      <c r="E153" s="4" t="n"/>
      <c r="F153" s="4" t="n"/>
      <c r="G153" s="5" t="n"/>
      <c r="H153" s="5" t="n"/>
      <c r="I153" s="5" t="n"/>
      <c r="J153" s="32" t="n"/>
      <c r="K153" s="32" t="n"/>
      <c r="L153" s="35">
        <f>IF(OR(J153="",K153=""),"",IFERROR(K153-J153,0))</f>
        <v/>
      </c>
      <c r="M153" s="32" t="n"/>
      <c r="N153" s="35">
        <f>IF(L153="","",IF(F153="Privé",0,L153-M153))</f>
        <v/>
      </c>
      <c r="O153" s="36">
        <f>IF(F153="","",IFERROR(VLOOKUP(F153,'Instellingen &amp; Instructies'!$A$8:$B$10,2,FALSE),0))</f>
        <v/>
      </c>
      <c r="P153" s="36">
        <f>IF(OR(N153="",O153=""),"",N153*O153)</f>
        <v/>
      </c>
      <c r="Q153" s="9">
        <f>IF(OR(J153="",K153=""),IF(OR(J153&lt;&gt;"",K153&lt;&gt;""),"Ontbrekende km-stand",""),IF(K153&lt;J153,"Controleer km-stand",IF(N153&lt;0,"Controleer privé km","OK")))</f>
        <v/>
      </c>
      <c r="R153" s="5" t="n"/>
    </row>
    <row r="154">
      <c r="A154" s="2">
        <f>IF(B154="","",COUNT($B$2:B154))</f>
        <v/>
      </c>
      <c r="B154" s="31" t="n"/>
      <c r="C154" s="4" t="n"/>
      <c r="D154" s="5" t="n"/>
      <c r="E154" s="4" t="n"/>
      <c r="F154" s="4" t="n"/>
      <c r="G154" s="5" t="n"/>
      <c r="H154" s="5" t="n"/>
      <c r="I154" s="5" t="n"/>
      <c r="J154" s="32" t="n"/>
      <c r="K154" s="32" t="n"/>
      <c r="L154" s="33">
        <f>IF(OR(J154="",K154=""),"",IFERROR(K154-J154,0))</f>
        <v/>
      </c>
      <c r="M154" s="32" t="n"/>
      <c r="N154" s="33">
        <f>IF(L154="","",IF(F154="Privé",0,L154-M154))</f>
        <v/>
      </c>
      <c r="O154" s="34">
        <f>IF(F154="","",IFERROR(VLOOKUP(F154,'Instellingen &amp; Instructies'!$A$8:$B$10,2,FALSE),0))</f>
        <v/>
      </c>
      <c r="P154" s="34">
        <f>IF(OR(N154="",O154=""),"",N154*O154)</f>
        <v/>
      </c>
      <c r="Q154" s="2">
        <f>IF(OR(J154="",K154=""),IF(OR(J154&lt;&gt;"",K154&lt;&gt;""),"Ontbrekende km-stand",""),IF(K154&lt;J154,"Controleer km-stand",IF(N154&lt;0,"Controleer privé km","OK")))</f>
        <v/>
      </c>
      <c r="R154" s="5" t="n"/>
    </row>
    <row r="155">
      <c r="A155" s="9">
        <f>IF(B155="","",COUNT($B$2:B155))</f>
        <v/>
      </c>
      <c r="B155" s="31" t="n"/>
      <c r="C155" s="4" t="n"/>
      <c r="D155" s="5" t="n"/>
      <c r="E155" s="4" t="n"/>
      <c r="F155" s="4" t="n"/>
      <c r="G155" s="5" t="n"/>
      <c r="H155" s="5" t="n"/>
      <c r="I155" s="5" t="n"/>
      <c r="J155" s="32" t="n"/>
      <c r="K155" s="32" t="n"/>
      <c r="L155" s="35">
        <f>IF(OR(J155="",K155=""),"",IFERROR(K155-J155,0))</f>
        <v/>
      </c>
      <c r="M155" s="32" t="n"/>
      <c r="N155" s="35">
        <f>IF(L155="","",IF(F155="Privé",0,L155-M155))</f>
        <v/>
      </c>
      <c r="O155" s="36">
        <f>IF(F155="","",IFERROR(VLOOKUP(F155,'Instellingen &amp; Instructies'!$A$8:$B$10,2,FALSE),0))</f>
        <v/>
      </c>
      <c r="P155" s="36">
        <f>IF(OR(N155="",O155=""),"",N155*O155)</f>
        <v/>
      </c>
      <c r="Q155" s="9">
        <f>IF(OR(J155="",K155=""),IF(OR(J155&lt;&gt;"",K155&lt;&gt;""),"Ontbrekende km-stand",""),IF(K155&lt;J155,"Controleer km-stand",IF(N155&lt;0,"Controleer privé km","OK")))</f>
        <v/>
      </c>
      <c r="R155" s="5" t="n"/>
    </row>
    <row r="156">
      <c r="A156" s="2">
        <f>IF(B156="","",COUNT($B$2:B156))</f>
        <v/>
      </c>
      <c r="B156" s="31" t="n"/>
      <c r="C156" s="4" t="n"/>
      <c r="D156" s="5" t="n"/>
      <c r="E156" s="4" t="n"/>
      <c r="F156" s="4" t="n"/>
      <c r="G156" s="5" t="n"/>
      <c r="H156" s="5" t="n"/>
      <c r="I156" s="5" t="n"/>
      <c r="J156" s="32" t="n"/>
      <c r="K156" s="32" t="n"/>
      <c r="L156" s="33">
        <f>IF(OR(J156="",K156=""),"",IFERROR(K156-J156,0))</f>
        <v/>
      </c>
      <c r="M156" s="32" t="n"/>
      <c r="N156" s="33">
        <f>IF(L156="","",IF(F156="Privé",0,L156-M156))</f>
        <v/>
      </c>
      <c r="O156" s="34">
        <f>IF(F156="","",IFERROR(VLOOKUP(F156,'Instellingen &amp; Instructies'!$A$8:$B$10,2,FALSE),0))</f>
        <v/>
      </c>
      <c r="P156" s="34">
        <f>IF(OR(N156="",O156=""),"",N156*O156)</f>
        <v/>
      </c>
      <c r="Q156" s="2">
        <f>IF(OR(J156="",K156=""),IF(OR(J156&lt;&gt;"",K156&lt;&gt;""),"Ontbrekende km-stand",""),IF(K156&lt;J156,"Controleer km-stand",IF(N156&lt;0,"Controleer privé km","OK")))</f>
        <v/>
      </c>
      <c r="R156" s="5" t="n"/>
    </row>
    <row r="157">
      <c r="A157" s="9">
        <f>IF(B157="","",COUNT($B$2:B157))</f>
        <v/>
      </c>
      <c r="B157" s="31" t="n"/>
      <c r="C157" s="4" t="n"/>
      <c r="D157" s="5" t="n"/>
      <c r="E157" s="4" t="n"/>
      <c r="F157" s="4" t="n"/>
      <c r="G157" s="5" t="n"/>
      <c r="H157" s="5" t="n"/>
      <c r="I157" s="5" t="n"/>
      <c r="J157" s="32" t="n"/>
      <c r="K157" s="32" t="n"/>
      <c r="L157" s="35">
        <f>IF(OR(J157="",K157=""),"",IFERROR(K157-J157,0))</f>
        <v/>
      </c>
      <c r="M157" s="32" t="n"/>
      <c r="N157" s="35">
        <f>IF(L157="","",IF(F157="Privé",0,L157-M157))</f>
        <v/>
      </c>
      <c r="O157" s="36">
        <f>IF(F157="","",IFERROR(VLOOKUP(F157,'Instellingen &amp; Instructies'!$A$8:$B$10,2,FALSE),0))</f>
        <v/>
      </c>
      <c r="P157" s="36">
        <f>IF(OR(N157="",O157=""),"",N157*O157)</f>
        <v/>
      </c>
      <c r="Q157" s="9">
        <f>IF(OR(J157="",K157=""),IF(OR(J157&lt;&gt;"",K157&lt;&gt;""),"Ontbrekende km-stand",""),IF(K157&lt;J157,"Controleer km-stand",IF(N157&lt;0,"Controleer privé km","OK")))</f>
        <v/>
      </c>
      <c r="R157" s="5" t="n"/>
    </row>
    <row r="158">
      <c r="A158" s="2">
        <f>IF(B158="","",COUNT($B$2:B158))</f>
        <v/>
      </c>
      <c r="B158" s="31" t="n"/>
      <c r="C158" s="4" t="n"/>
      <c r="D158" s="5" t="n"/>
      <c r="E158" s="4" t="n"/>
      <c r="F158" s="4" t="n"/>
      <c r="G158" s="5" t="n"/>
      <c r="H158" s="5" t="n"/>
      <c r="I158" s="5" t="n"/>
      <c r="J158" s="32" t="n"/>
      <c r="K158" s="32" t="n"/>
      <c r="L158" s="33">
        <f>IF(OR(J158="",K158=""),"",IFERROR(K158-J158,0))</f>
        <v/>
      </c>
      <c r="M158" s="32" t="n"/>
      <c r="N158" s="33">
        <f>IF(L158="","",IF(F158="Privé",0,L158-M158))</f>
        <v/>
      </c>
      <c r="O158" s="34">
        <f>IF(F158="","",IFERROR(VLOOKUP(F158,'Instellingen &amp; Instructies'!$A$8:$B$10,2,FALSE),0))</f>
        <v/>
      </c>
      <c r="P158" s="34">
        <f>IF(OR(N158="",O158=""),"",N158*O158)</f>
        <v/>
      </c>
      <c r="Q158" s="2">
        <f>IF(OR(J158="",K158=""),IF(OR(J158&lt;&gt;"",K158&lt;&gt;""),"Ontbrekende km-stand",""),IF(K158&lt;J158,"Controleer km-stand",IF(N158&lt;0,"Controleer privé km","OK")))</f>
        <v/>
      </c>
      <c r="R158" s="5" t="n"/>
    </row>
    <row r="159">
      <c r="A159" s="9">
        <f>IF(B159="","",COUNT($B$2:B159))</f>
        <v/>
      </c>
      <c r="B159" s="31" t="n"/>
      <c r="C159" s="4" t="n"/>
      <c r="D159" s="5" t="n"/>
      <c r="E159" s="4" t="n"/>
      <c r="F159" s="4" t="n"/>
      <c r="G159" s="5" t="n"/>
      <c r="H159" s="5" t="n"/>
      <c r="I159" s="5" t="n"/>
      <c r="J159" s="32" t="n"/>
      <c r="K159" s="32" t="n"/>
      <c r="L159" s="35">
        <f>IF(OR(J159="",K159=""),"",IFERROR(K159-J159,0))</f>
        <v/>
      </c>
      <c r="M159" s="32" t="n"/>
      <c r="N159" s="35">
        <f>IF(L159="","",IF(F159="Privé",0,L159-M159))</f>
        <v/>
      </c>
      <c r="O159" s="36">
        <f>IF(F159="","",IFERROR(VLOOKUP(F159,'Instellingen &amp; Instructies'!$A$8:$B$10,2,FALSE),0))</f>
        <v/>
      </c>
      <c r="P159" s="36">
        <f>IF(OR(N159="",O159=""),"",N159*O159)</f>
        <v/>
      </c>
      <c r="Q159" s="9">
        <f>IF(OR(J159="",K159=""),IF(OR(J159&lt;&gt;"",K159&lt;&gt;""),"Ontbrekende km-stand",""),IF(K159&lt;J159,"Controleer km-stand",IF(N159&lt;0,"Controleer privé km","OK")))</f>
        <v/>
      </c>
      <c r="R159" s="5" t="n"/>
    </row>
    <row r="160">
      <c r="A160" s="2">
        <f>IF(B160="","",COUNT($B$2:B160))</f>
        <v/>
      </c>
      <c r="B160" s="31" t="n"/>
      <c r="C160" s="4" t="n"/>
      <c r="D160" s="5" t="n"/>
      <c r="E160" s="4" t="n"/>
      <c r="F160" s="4" t="n"/>
      <c r="G160" s="5" t="n"/>
      <c r="H160" s="5" t="n"/>
      <c r="I160" s="5" t="n"/>
      <c r="J160" s="32" t="n"/>
      <c r="K160" s="32" t="n"/>
      <c r="L160" s="33">
        <f>IF(OR(J160="",K160=""),"",IFERROR(K160-J160,0))</f>
        <v/>
      </c>
      <c r="M160" s="32" t="n"/>
      <c r="N160" s="33">
        <f>IF(L160="","",IF(F160="Privé",0,L160-M160))</f>
        <v/>
      </c>
      <c r="O160" s="34">
        <f>IF(F160="","",IFERROR(VLOOKUP(F160,'Instellingen &amp; Instructies'!$A$8:$B$10,2,FALSE),0))</f>
        <v/>
      </c>
      <c r="P160" s="34">
        <f>IF(OR(N160="",O160=""),"",N160*O160)</f>
        <v/>
      </c>
      <c r="Q160" s="2">
        <f>IF(OR(J160="",K160=""),IF(OR(J160&lt;&gt;"",K160&lt;&gt;""),"Ontbrekende km-stand",""),IF(K160&lt;J160,"Controleer km-stand",IF(N160&lt;0,"Controleer privé km","OK")))</f>
        <v/>
      </c>
      <c r="R160" s="5" t="n"/>
    </row>
    <row r="161">
      <c r="A161" s="9">
        <f>IF(B161="","",COUNT($B$2:B161))</f>
        <v/>
      </c>
      <c r="B161" s="31" t="n"/>
      <c r="C161" s="4" t="n"/>
      <c r="D161" s="5" t="n"/>
      <c r="E161" s="4" t="n"/>
      <c r="F161" s="4" t="n"/>
      <c r="G161" s="5" t="n"/>
      <c r="H161" s="5" t="n"/>
      <c r="I161" s="5" t="n"/>
      <c r="J161" s="32" t="n"/>
      <c r="K161" s="32" t="n"/>
      <c r="L161" s="35">
        <f>IF(OR(J161="",K161=""),"",IFERROR(K161-J161,0))</f>
        <v/>
      </c>
      <c r="M161" s="32" t="n"/>
      <c r="N161" s="35">
        <f>IF(L161="","",IF(F161="Privé",0,L161-M161))</f>
        <v/>
      </c>
      <c r="O161" s="36">
        <f>IF(F161="","",IFERROR(VLOOKUP(F161,'Instellingen &amp; Instructies'!$A$8:$B$10,2,FALSE),0))</f>
        <v/>
      </c>
      <c r="P161" s="36">
        <f>IF(OR(N161="",O161=""),"",N161*O161)</f>
        <v/>
      </c>
      <c r="Q161" s="9">
        <f>IF(OR(J161="",K161=""),IF(OR(J161&lt;&gt;"",K161&lt;&gt;""),"Ontbrekende km-stand",""),IF(K161&lt;J161,"Controleer km-stand",IF(N161&lt;0,"Controleer privé km","OK")))</f>
        <v/>
      </c>
      <c r="R161" s="5" t="n"/>
    </row>
    <row r="162">
      <c r="A162" s="2">
        <f>IF(B162="","",COUNT($B$2:B162))</f>
        <v/>
      </c>
      <c r="B162" s="31" t="n"/>
      <c r="C162" s="4" t="n"/>
      <c r="D162" s="5" t="n"/>
      <c r="E162" s="4" t="n"/>
      <c r="F162" s="4" t="n"/>
      <c r="G162" s="5" t="n"/>
      <c r="H162" s="5" t="n"/>
      <c r="I162" s="5" t="n"/>
      <c r="J162" s="32" t="n"/>
      <c r="K162" s="32" t="n"/>
      <c r="L162" s="33">
        <f>IF(OR(J162="",K162=""),"",IFERROR(K162-J162,0))</f>
        <v/>
      </c>
      <c r="M162" s="32" t="n"/>
      <c r="N162" s="33">
        <f>IF(L162="","",IF(F162="Privé",0,L162-M162))</f>
        <v/>
      </c>
      <c r="O162" s="34">
        <f>IF(F162="","",IFERROR(VLOOKUP(F162,'Instellingen &amp; Instructies'!$A$8:$B$10,2,FALSE),0))</f>
        <v/>
      </c>
      <c r="P162" s="34">
        <f>IF(OR(N162="",O162=""),"",N162*O162)</f>
        <v/>
      </c>
      <c r="Q162" s="2">
        <f>IF(OR(J162="",K162=""),IF(OR(J162&lt;&gt;"",K162&lt;&gt;""),"Ontbrekende km-stand",""),IF(K162&lt;J162,"Controleer km-stand",IF(N162&lt;0,"Controleer privé km","OK")))</f>
        <v/>
      </c>
      <c r="R162" s="5" t="n"/>
    </row>
    <row r="163">
      <c r="A163" s="9">
        <f>IF(B163="","",COUNT($B$2:B163))</f>
        <v/>
      </c>
      <c r="B163" s="31" t="n"/>
      <c r="C163" s="4" t="n"/>
      <c r="D163" s="5" t="n"/>
      <c r="E163" s="4" t="n"/>
      <c r="F163" s="4" t="n"/>
      <c r="G163" s="5" t="n"/>
      <c r="H163" s="5" t="n"/>
      <c r="I163" s="5" t="n"/>
      <c r="J163" s="32" t="n"/>
      <c r="K163" s="32" t="n"/>
      <c r="L163" s="35">
        <f>IF(OR(J163="",K163=""),"",IFERROR(K163-J163,0))</f>
        <v/>
      </c>
      <c r="M163" s="32" t="n"/>
      <c r="N163" s="35">
        <f>IF(L163="","",IF(F163="Privé",0,L163-M163))</f>
        <v/>
      </c>
      <c r="O163" s="36">
        <f>IF(F163="","",IFERROR(VLOOKUP(F163,'Instellingen &amp; Instructies'!$A$8:$B$10,2,FALSE),0))</f>
        <v/>
      </c>
      <c r="P163" s="36">
        <f>IF(OR(N163="",O163=""),"",N163*O163)</f>
        <v/>
      </c>
      <c r="Q163" s="9">
        <f>IF(OR(J163="",K163=""),IF(OR(J163&lt;&gt;"",K163&lt;&gt;""),"Ontbrekende km-stand",""),IF(K163&lt;J163,"Controleer km-stand",IF(N163&lt;0,"Controleer privé km","OK")))</f>
        <v/>
      </c>
      <c r="R163" s="5" t="n"/>
    </row>
    <row r="164">
      <c r="A164" s="2">
        <f>IF(B164="","",COUNT($B$2:B164))</f>
        <v/>
      </c>
      <c r="B164" s="31" t="n"/>
      <c r="C164" s="4" t="n"/>
      <c r="D164" s="5" t="n"/>
      <c r="E164" s="4" t="n"/>
      <c r="F164" s="4" t="n"/>
      <c r="G164" s="5" t="n"/>
      <c r="H164" s="5" t="n"/>
      <c r="I164" s="5" t="n"/>
      <c r="J164" s="32" t="n"/>
      <c r="K164" s="32" t="n"/>
      <c r="L164" s="33">
        <f>IF(OR(J164="",K164=""),"",IFERROR(K164-J164,0))</f>
        <v/>
      </c>
      <c r="M164" s="32" t="n"/>
      <c r="N164" s="33">
        <f>IF(L164="","",IF(F164="Privé",0,L164-M164))</f>
        <v/>
      </c>
      <c r="O164" s="34">
        <f>IF(F164="","",IFERROR(VLOOKUP(F164,'Instellingen &amp; Instructies'!$A$8:$B$10,2,FALSE),0))</f>
        <v/>
      </c>
      <c r="P164" s="34">
        <f>IF(OR(N164="",O164=""),"",N164*O164)</f>
        <v/>
      </c>
      <c r="Q164" s="2">
        <f>IF(OR(J164="",K164=""),IF(OR(J164&lt;&gt;"",K164&lt;&gt;""),"Ontbrekende km-stand",""),IF(K164&lt;J164,"Controleer km-stand",IF(N164&lt;0,"Controleer privé km","OK")))</f>
        <v/>
      </c>
      <c r="R164" s="5" t="n"/>
    </row>
    <row r="165">
      <c r="A165" s="9">
        <f>IF(B165="","",COUNT($B$2:B165))</f>
        <v/>
      </c>
      <c r="B165" s="31" t="n"/>
      <c r="C165" s="4" t="n"/>
      <c r="D165" s="5" t="n"/>
      <c r="E165" s="4" t="n"/>
      <c r="F165" s="4" t="n"/>
      <c r="G165" s="5" t="n"/>
      <c r="H165" s="5" t="n"/>
      <c r="I165" s="5" t="n"/>
      <c r="J165" s="32" t="n"/>
      <c r="K165" s="32" t="n"/>
      <c r="L165" s="35">
        <f>IF(OR(J165="",K165=""),"",IFERROR(K165-J165,0))</f>
        <v/>
      </c>
      <c r="M165" s="32" t="n"/>
      <c r="N165" s="35">
        <f>IF(L165="","",IF(F165="Privé",0,L165-M165))</f>
        <v/>
      </c>
      <c r="O165" s="36">
        <f>IF(F165="","",IFERROR(VLOOKUP(F165,'Instellingen &amp; Instructies'!$A$8:$B$10,2,FALSE),0))</f>
        <v/>
      </c>
      <c r="P165" s="36">
        <f>IF(OR(N165="",O165=""),"",N165*O165)</f>
        <v/>
      </c>
      <c r="Q165" s="9">
        <f>IF(OR(J165="",K165=""),IF(OR(J165&lt;&gt;"",K165&lt;&gt;""),"Ontbrekende km-stand",""),IF(K165&lt;J165,"Controleer km-stand",IF(N165&lt;0,"Controleer privé km","OK")))</f>
        <v/>
      </c>
      <c r="R165" s="5" t="n"/>
    </row>
    <row r="166">
      <c r="A166" s="2">
        <f>IF(B166="","",COUNT($B$2:B166))</f>
        <v/>
      </c>
      <c r="B166" s="31" t="n"/>
      <c r="C166" s="4" t="n"/>
      <c r="D166" s="5" t="n"/>
      <c r="E166" s="4" t="n"/>
      <c r="F166" s="4" t="n"/>
      <c r="G166" s="5" t="n"/>
      <c r="H166" s="5" t="n"/>
      <c r="I166" s="5" t="n"/>
      <c r="J166" s="32" t="n"/>
      <c r="K166" s="32" t="n"/>
      <c r="L166" s="33">
        <f>IF(OR(J166="",K166=""),"",IFERROR(K166-J166,0))</f>
        <v/>
      </c>
      <c r="M166" s="32" t="n"/>
      <c r="N166" s="33">
        <f>IF(L166="","",IF(F166="Privé",0,L166-M166))</f>
        <v/>
      </c>
      <c r="O166" s="34">
        <f>IF(F166="","",IFERROR(VLOOKUP(F166,'Instellingen &amp; Instructies'!$A$8:$B$10,2,FALSE),0))</f>
        <v/>
      </c>
      <c r="P166" s="34">
        <f>IF(OR(N166="",O166=""),"",N166*O166)</f>
        <v/>
      </c>
      <c r="Q166" s="2">
        <f>IF(OR(J166="",K166=""),IF(OR(J166&lt;&gt;"",K166&lt;&gt;""),"Ontbrekende km-stand",""),IF(K166&lt;J166,"Controleer km-stand",IF(N166&lt;0,"Controleer privé km","OK")))</f>
        <v/>
      </c>
      <c r="R166" s="5" t="n"/>
    </row>
    <row r="167">
      <c r="A167" s="9">
        <f>IF(B167="","",COUNT($B$2:B167))</f>
        <v/>
      </c>
      <c r="B167" s="31" t="n"/>
      <c r="C167" s="4" t="n"/>
      <c r="D167" s="5" t="n"/>
      <c r="E167" s="4" t="n"/>
      <c r="F167" s="4" t="n"/>
      <c r="G167" s="5" t="n"/>
      <c r="H167" s="5" t="n"/>
      <c r="I167" s="5" t="n"/>
      <c r="J167" s="32" t="n"/>
      <c r="K167" s="32" t="n"/>
      <c r="L167" s="35">
        <f>IF(OR(J167="",K167=""),"",IFERROR(K167-J167,0))</f>
        <v/>
      </c>
      <c r="M167" s="32" t="n"/>
      <c r="N167" s="35">
        <f>IF(L167="","",IF(F167="Privé",0,L167-M167))</f>
        <v/>
      </c>
      <c r="O167" s="36">
        <f>IF(F167="","",IFERROR(VLOOKUP(F167,'Instellingen &amp; Instructies'!$A$8:$B$10,2,FALSE),0))</f>
        <v/>
      </c>
      <c r="P167" s="36">
        <f>IF(OR(N167="",O167=""),"",N167*O167)</f>
        <v/>
      </c>
      <c r="Q167" s="9">
        <f>IF(OR(J167="",K167=""),IF(OR(J167&lt;&gt;"",K167&lt;&gt;""),"Ontbrekende km-stand",""),IF(K167&lt;J167,"Controleer km-stand",IF(N167&lt;0,"Controleer privé km","OK")))</f>
        <v/>
      </c>
      <c r="R167" s="5" t="n"/>
    </row>
    <row r="168">
      <c r="A168" s="2">
        <f>IF(B168="","",COUNT($B$2:B168))</f>
        <v/>
      </c>
      <c r="B168" s="31" t="n"/>
      <c r="C168" s="4" t="n"/>
      <c r="D168" s="5" t="n"/>
      <c r="E168" s="4" t="n"/>
      <c r="F168" s="4" t="n"/>
      <c r="G168" s="5" t="n"/>
      <c r="H168" s="5" t="n"/>
      <c r="I168" s="5" t="n"/>
      <c r="J168" s="32" t="n"/>
      <c r="K168" s="32" t="n"/>
      <c r="L168" s="33">
        <f>IF(OR(J168="",K168=""),"",IFERROR(K168-J168,0))</f>
        <v/>
      </c>
      <c r="M168" s="32" t="n"/>
      <c r="N168" s="33">
        <f>IF(L168="","",IF(F168="Privé",0,L168-M168))</f>
        <v/>
      </c>
      <c r="O168" s="34">
        <f>IF(F168="","",IFERROR(VLOOKUP(F168,'Instellingen &amp; Instructies'!$A$8:$B$10,2,FALSE),0))</f>
        <v/>
      </c>
      <c r="P168" s="34">
        <f>IF(OR(N168="",O168=""),"",N168*O168)</f>
        <v/>
      </c>
      <c r="Q168" s="2">
        <f>IF(OR(J168="",K168=""),IF(OR(J168&lt;&gt;"",K168&lt;&gt;""),"Ontbrekende km-stand",""),IF(K168&lt;J168,"Controleer km-stand",IF(N168&lt;0,"Controleer privé km","OK")))</f>
        <v/>
      </c>
      <c r="R168" s="5" t="n"/>
    </row>
    <row r="169">
      <c r="A169" s="9">
        <f>IF(B169="","",COUNT($B$2:B169))</f>
        <v/>
      </c>
      <c r="B169" s="31" t="n"/>
      <c r="C169" s="4" t="n"/>
      <c r="D169" s="5" t="n"/>
      <c r="E169" s="4" t="n"/>
      <c r="F169" s="4" t="n"/>
      <c r="G169" s="5" t="n"/>
      <c r="H169" s="5" t="n"/>
      <c r="I169" s="5" t="n"/>
      <c r="J169" s="32" t="n"/>
      <c r="K169" s="32" t="n"/>
      <c r="L169" s="35">
        <f>IF(OR(J169="",K169=""),"",IFERROR(K169-J169,0))</f>
        <v/>
      </c>
      <c r="M169" s="32" t="n"/>
      <c r="N169" s="35">
        <f>IF(L169="","",IF(F169="Privé",0,L169-M169))</f>
        <v/>
      </c>
      <c r="O169" s="36">
        <f>IF(F169="","",IFERROR(VLOOKUP(F169,'Instellingen &amp; Instructies'!$A$8:$B$10,2,FALSE),0))</f>
        <v/>
      </c>
      <c r="P169" s="36">
        <f>IF(OR(N169="",O169=""),"",N169*O169)</f>
        <v/>
      </c>
      <c r="Q169" s="9">
        <f>IF(OR(J169="",K169=""),IF(OR(J169&lt;&gt;"",K169&lt;&gt;""),"Ontbrekende km-stand",""),IF(K169&lt;J169,"Controleer km-stand",IF(N169&lt;0,"Controleer privé km","OK")))</f>
        <v/>
      </c>
      <c r="R169" s="5" t="n"/>
    </row>
    <row r="170">
      <c r="A170" s="2">
        <f>IF(B170="","",COUNT($B$2:B170))</f>
        <v/>
      </c>
      <c r="B170" s="31" t="n"/>
      <c r="C170" s="4" t="n"/>
      <c r="D170" s="5" t="n"/>
      <c r="E170" s="4" t="n"/>
      <c r="F170" s="4" t="n"/>
      <c r="G170" s="5" t="n"/>
      <c r="H170" s="5" t="n"/>
      <c r="I170" s="5" t="n"/>
      <c r="J170" s="32" t="n"/>
      <c r="K170" s="32" t="n"/>
      <c r="L170" s="33">
        <f>IF(OR(J170="",K170=""),"",IFERROR(K170-J170,0))</f>
        <v/>
      </c>
      <c r="M170" s="32" t="n"/>
      <c r="N170" s="33">
        <f>IF(L170="","",IF(F170="Privé",0,L170-M170))</f>
        <v/>
      </c>
      <c r="O170" s="34">
        <f>IF(F170="","",IFERROR(VLOOKUP(F170,'Instellingen &amp; Instructies'!$A$8:$B$10,2,FALSE),0))</f>
        <v/>
      </c>
      <c r="P170" s="34">
        <f>IF(OR(N170="",O170=""),"",N170*O170)</f>
        <v/>
      </c>
      <c r="Q170" s="2">
        <f>IF(OR(J170="",K170=""),IF(OR(J170&lt;&gt;"",K170&lt;&gt;""),"Ontbrekende km-stand",""),IF(K170&lt;J170,"Controleer km-stand",IF(N170&lt;0,"Controleer privé km","OK")))</f>
        <v/>
      </c>
      <c r="R170" s="5" t="n"/>
    </row>
    <row r="171">
      <c r="A171" s="9">
        <f>IF(B171="","",COUNT($B$2:B171))</f>
        <v/>
      </c>
      <c r="B171" s="31" t="n"/>
      <c r="C171" s="4" t="n"/>
      <c r="D171" s="5" t="n"/>
      <c r="E171" s="4" t="n"/>
      <c r="F171" s="4" t="n"/>
      <c r="G171" s="5" t="n"/>
      <c r="H171" s="5" t="n"/>
      <c r="I171" s="5" t="n"/>
      <c r="J171" s="32" t="n"/>
      <c r="K171" s="32" t="n"/>
      <c r="L171" s="35">
        <f>IF(OR(J171="",K171=""),"",IFERROR(K171-J171,0))</f>
        <v/>
      </c>
      <c r="M171" s="32" t="n"/>
      <c r="N171" s="35">
        <f>IF(L171="","",IF(F171="Privé",0,L171-M171))</f>
        <v/>
      </c>
      <c r="O171" s="36">
        <f>IF(F171="","",IFERROR(VLOOKUP(F171,'Instellingen &amp; Instructies'!$A$8:$B$10,2,FALSE),0))</f>
        <v/>
      </c>
      <c r="P171" s="36">
        <f>IF(OR(N171="",O171=""),"",N171*O171)</f>
        <v/>
      </c>
      <c r="Q171" s="9">
        <f>IF(OR(J171="",K171=""),IF(OR(J171&lt;&gt;"",K171&lt;&gt;""),"Ontbrekende km-stand",""),IF(K171&lt;J171,"Controleer km-stand",IF(N171&lt;0,"Controleer privé km","OK")))</f>
        <v/>
      </c>
      <c r="R171" s="5" t="n"/>
    </row>
    <row r="172">
      <c r="A172" s="2">
        <f>IF(B172="","",COUNT($B$2:B172))</f>
        <v/>
      </c>
      <c r="B172" s="31" t="n"/>
      <c r="C172" s="4" t="n"/>
      <c r="D172" s="5" t="n"/>
      <c r="E172" s="4" t="n"/>
      <c r="F172" s="4" t="n"/>
      <c r="G172" s="5" t="n"/>
      <c r="H172" s="5" t="n"/>
      <c r="I172" s="5" t="n"/>
      <c r="J172" s="32" t="n"/>
      <c r="K172" s="32" t="n"/>
      <c r="L172" s="33">
        <f>IF(OR(J172="",K172=""),"",IFERROR(K172-J172,0))</f>
        <v/>
      </c>
      <c r="M172" s="32" t="n"/>
      <c r="N172" s="33">
        <f>IF(L172="","",IF(F172="Privé",0,L172-M172))</f>
        <v/>
      </c>
      <c r="O172" s="34">
        <f>IF(F172="","",IFERROR(VLOOKUP(F172,'Instellingen &amp; Instructies'!$A$8:$B$10,2,FALSE),0))</f>
        <v/>
      </c>
      <c r="P172" s="34">
        <f>IF(OR(N172="",O172=""),"",N172*O172)</f>
        <v/>
      </c>
      <c r="Q172" s="2">
        <f>IF(OR(J172="",K172=""),IF(OR(J172&lt;&gt;"",K172&lt;&gt;""),"Ontbrekende km-stand",""),IF(K172&lt;J172,"Controleer km-stand",IF(N172&lt;0,"Controleer privé km","OK")))</f>
        <v/>
      </c>
      <c r="R172" s="5" t="n"/>
    </row>
    <row r="173">
      <c r="A173" s="9">
        <f>IF(B173="","",COUNT($B$2:B173))</f>
        <v/>
      </c>
      <c r="B173" s="31" t="n"/>
      <c r="C173" s="4" t="n"/>
      <c r="D173" s="5" t="n"/>
      <c r="E173" s="4" t="n"/>
      <c r="F173" s="4" t="n"/>
      <c r="G173" s="5" t="n"/>
      <c r="H173" s="5" t="n"/>
      <c r="I173" s="5" t="n"/>
      <c r="J173" s="32" t="n"/>
      <c r="K173" s="32" t="n"/>
      <c r="L173" s="35">
        <f>IF(OR(J173="",K173=""),"",IFERROR(K173-J173,0))</f>
        <v/>
      </c>
      <c r="M173" s="32" t="n"/>
      <c r="N173" s="35">
        <f>IF(L173="","",IF(F173="Privé",0,L173-M173))</f>
        <v/>
      </c>
      <c r="O173" s="36">
        <f>IF(F173="","",IFERROR(VLOOKUP(F173,'Instellingen &amp; Instructies'!$A$8:$B$10,2,FALSE),0))</f>
        <v/>
      </c>
      <c r="P173" s="36">
        <f>IF(OR(N173="",O173=""),"",N173*O173)</f>
        <v/>
      </c>
      <c r="Q173" s="9">
        <f>IF(OR(J173="",K173=""),IF(OR(J173&lt;&gt;"",K173&lt;&gt;""),"Ontbrekende km-stand",""),IF(K173&lt;J173,"Controleer km-stand",IF(N173&lt;0,"Controleer privé km","OK")))</f>
        <v/>
      </c>
      <c r="R173" s="5" t="n"/>
    </row>
    <row r="174">
      <c r="A174" s="2">
        <f>IF(B174="","",COUNT($B$2:B174))</f>
        <v/>
      </c>
      <c r="B174" s="31" t="n"/>
      <c r="C174" s="4" t="n"/>
      <c r="D174" s="5" t="n"/>
      <c r="E174" s="4" t="n"/>
      <c r="F174" s="4" t="n"/>
      <c r="G174" s="5" t="n"/>
      <c r="H174" s="5" t="n"/>
      <c r="I174" s="5" t="n"/>
      <c r="J174" s="32" t="n"/>
      <c r="K174" s="32" t="n"/>
      <c r="L174" s="33">
        <f>IF(OR(J174="",K174=""),"",IFERROR(K174-J174,0))</f>
        <v/>
      </c>
      <c r="M174" s="32" t="n"/>
      <c r="N174" s="33">
        <f>IF(L174="","",IF(F174="Privé",0,L174-M174))</f>
        <v/>
      </c>
      <c r="O174" s="34">
        <f>IF(F174="","",IFERROR(VLOOKUP(F174,'Instellingen &amp; Instructies'!$A$8:$B$10,2,FALSE),0))</f>
        <v/>
      </c>
      <c r="P174" s="34">
        <f>IF(OR(N174="",O174=""),"",N174*O174)</f>
        <v/>
      </c>
      <c r="Q174" s="2">
        <f>IF(OR(J174="",K174=""),IF(OR(J174&lt;&gt;"",K174&lt;&gt;""),"Ontbrekende km-stand",""),IF(K174&lt;J174,"Controleer km-stand",IF(N174&lt;0,"Controleer privé km","OK")))</f>
        <v/>
      </c>
      <c r="R174" s="5" t="n"/>
    </row>
    <row r="175">
      <c r="A175" s="9">
        <f>IF(B175="","",COUNT($B$2:B175))</f>
        <v/>
      </c>
      <c r="B175" s="31" t="n"/>
      <c r="C175" s="4" t="n"/>
      <c r="D175" s="5" t="n"/>
      <c r="E175" s="4" t="n"/>
      <c r="F175" s="4" t="n"/>
      <c r="G175" s="5" t="n"/>
      <c r="H175" s="5" t="n"/>
      <c r="I175" s="5" t="n"/>
      <c r="J175" s="32" t="n"/>
      <c r="K175" s="32" t="n"/>
      <c r="L175" s="35">
        <f>IF(OR(J175="",K175=""),"",IFERROR(K175-J175,0))</f>
        <v/>
      </c>
      <c r="M175" s="32" t="n"/>
      <c r="N175" s="35">
        <f>IF(L175="","",IF(F175="Privé",0,L175-M175))</f>
        <v/>
      </c>
      <c r="O175" s="36">
        <f>IF(F175="","",IFERROR(VLOOKUP(F175,'Instellingen &amp; Instructies'!$A$8:$B$10,2,FALSE),0))</f>
        <v/>
      </c>
      <c r="P175" s="36">
        <f>IF(OR(N175="",O175=""),"",N175*O175)</f>
        <v/>
      </c>
      <c r="Q175" s="9">
        <f>IF(OR(J175="",K175=""),IF(OR(J175&lt;&gt;"",K175&lt;&gt;""),"Ontbrekende km-stand",""),IF(K175&lt;J175,"Controleer km-stand",IF(N175&lt;0,"Controleer privé km","OK")))</f>
        <v/>
      </c>
      <c r="R175" s="5" t="n"/>
    </row>
    <row r="176">
      <c r="A176" s="2">
        <f>IF(B176="","",COUNT($B$2:B176))</f>
        <v/>
      </c>
      <c r="B176" s="31" t="n"/>
      <c r="C176" s="4" t="n"/>
      <c r="D176" s="5" t="n"/>
      <c r="E176" s="4" t="n"/>
      <c r="F176" s="4" t="n"/>
      <c r="G176" s="5" t="n"/>
      <c r="H176" s="5" t="n"/>
      <c r="I176" s="5" t="n"/>
      <c r="J176" s="32" t="n"/>
      <c r="K176" s="32" t="n"/>
      <c r="L176" s="33">
        <f>IF(OR(J176="",K176=""),"",IFERROR(K176-J176,0))</f>
        <v/>
      </c>
      <c r="M176" s="32" t="n"/>
      <c r="N176" s="33">
        <f>IF(L176="","",IF(F176="Privé",0,L176-M176))</f>
        <v/>
      </c>
      <c r="O176" s="34">
        <f>IF(F176="","",IFERROR(VLOOKUP(F176,'Instellingen &amp; Instructies'!$A$8:$B$10,2,FALSE),0))</f>
        <v/>
      </c>
      <c r="P176" s="34">
        <f>IF(OR(N176="",O176=""),"",N176*O176)</f>
        <v/>
      </c>
      <c r="Q176" s="2">
        <f>IF(OR(J176="",K176=""),IF(OR(J176&lt;&gt;"",K176&lt;&gt;""),"Ontbrekende km-stand",""),IF(K176&lt;J176,"Controleer km-stand",IF(N176&lt;0,"Controleer privé km","OK")))</f>
        <v/>
      </c>
      <c r="R176" s="5" t="n"/>
    </row>
    <row r="177">
      <c r="A177" s="9">
        <f>IF(B177="","",COUNT($B$2:B177))</f>
        <v/>
      </c>
      <c r="B177" s="31" t="n"/>
      <c r="C177" s="4" t="n"/>
      <c r="D177" s="5" t="n"/>
      <c r="E177" s="4" t="n"/>
      <c r="F177" s="4" t="n"/>
      <c r="G177" s="5" t="n"/>
      <c r="H177" s="5" t="n"/>
      <c r="I177" s="5" t="n"/>
      <c r="J177" s="32" t="n"/>
      <c r="K177" s="32" t="n"/>
      <c r="L177" s="35">
        <f>IF(OR(J177="",K177=""),"",IFERROR(K177-J177,0))</f>
        <v/>
      </c>
      <c r="M177" s="32" t="n"/>
      <c r="N177" s="35">
        <f>IF(L177="","",IF(F177="Privé",0,L177-M177))</f>
        <v/>
      </c>
      <c r="O177" s="36">
        <f>IF(F177="","",IFERROR(VLOOKUP(F177,'Instellingen &amp; Instructies'!$A$8:$B$10,2,FALSE),0))</f>
        <v/>
      </c>
      <c r="P177" s="36">
        <f>IF(OR(N177="",O177=""),"",N177*O177)</f>
        <v/>
      </c>
      <c r="Q177" s="9">
        <f>IF(OR(J177="",K177=""),IF(OR(J177&lt;&gt;"",K177&lt;&gt;""),"Ontbrekende km-stand",""),IF(K177&lt;J177,"Controleer km-stand",IF(N177&lt;0,"Controleer privé km","OK")))</f>
        <v/>
      </c>
      <c r="R177" s="5" t="n"/>
    </row>
    <row r="178">
      <c r="A178" s="2">
        <f>IF(B178="","",COUNT($B$2:B178))</f>
        <v/>
      </c>
      <c r="B178" s="31" t="n"/>
      <c r="C178" s="4" t="n"/>
      <c r="D178" s="5" t="n"/>
      <c r="E178" s="4" t="n"/>
      <c r="F178" s="4" t="n"/>
      <c r="G178" s="5" t="n"/>
      <c r="H178" s="5" t="n"/>
      <c r="I178" s="5" t="n"/>
      <c r="J178" s="32" t="n"/>
      <c r="K178" s="32" t="n"/>
      <c r="L178" s="33">
        <f>IF(OR(J178="",K178=""),"",IFERROR(K178-J178,0))</f>
        <v/>
      </c>
      <c r="M178" s="32" t="n"/>
      <c r="N178" s="33">
        <f>IF(L178="","",IF(F178="Privé",0,L178-M178))</f>
        <v/>
      </c>
      <c r="O178" s="34">
        <f>IF(F178="","",IFERROR(VLOOKUP(F178,'Instellingen &amp; Instructies'!$A$8:$B$10,2,FALSE),0))</f>
        <v/>
      </c>
      <c r="P178" s="34">
        <f>IF(OR(N178="",O178=""),"",N178*O178)</f>
        <v/>
      </c>
      <c r="Q178" s="2">
        <f>IF(OR(J178="",K178=""),IF(OR(J178&lt;&gt;"",K178&lt;&gt;""),"Ontbrekende km-stand",""),IF(K178&lt;J178,"Controleer km-stand",IF(N178&lt;0,"Controleer privé km","OK")))</f>
        <v/>
      </c>
      <c r="R178" s="5" t="n"/>
    </row>
    <row r="179">
      <c r="A179" s="9">
        <f>IF(B179="","",COUNT($B$2:B179))</f>
        <v/>
      </c>
      <c r="B179" s="31" t="n"/>
      <c r="C179" s="4" t="n"/>
      <c r="D179" s="5" t="n"/>
      <c r="E179" s="4" t="n"/>
      <c r="F179" s="4" t="n"/>
      <c r="G179" s="5" t="n"/>
      <c r="H179" s="5" t="n"/>
      <c r="I179" s="5" t="n"/>
      <c r="J179" s="32" t="n"/>
      <c r="K179" s="32" t="n"/>
      <c r="L179" s="35">
        <f>IF(OR(J179="",K179=""),"",IFERROR(K179-J179,0))</f>
        <v/>
      </c>
      <c r="M179" s="32" t="n"/>
      <c r="N179" s="35">
        <f>IF(L179="","",IF(F179="Privé",0,L179-M179))</f>
        <v/>
      </c>
      <c r="O179" s="36">
        <f>IF(F179="","",IFERROR(VLOOKUP(F179,'Instellingen &amp; Instructies'!$A$8:$B$10,2,FALSE),0))</f>
        <v/>
      </c>
      <c r="P179" s="36">
        <f>IF(OR(N179="",O179=""),"",N179*O179)</f>
        <v/>
      </c>
      <c r="Q179" s="9">
        <f>IF(OR(J179="",K179=""),IF(OR(J179&lt;&gt;"",K179&lt;&gt;""),"Ontbrekende km-stand",""),IF(K179&lt;J179,"Controleer km-stand",IF(N179&lt;0,"Controleer privé km","OK")))</f>
        <v/>
      </c>
      <c r="R179" s="5" t="n"/>
    </row>
    <row r="180">
      <c r="A180" s="2">
        <f>IF(B180="","",COUNT($B$2:B180))</f>
        <v/>
      </c>
      <c r="B180" s="31" t="n"/>
      <c r="C180" s="4" t="n"/>
      <c r="D180" s="5" t="n"/>
      <c r="E180" s="4" t="n"/>
      <c r="F180" s="4" t="n"/>
      <c r="G180" s="5" t="n"/>
      <c r="H180" s="5" t="n"/>
      <c r="I180" s="5" t="n"/>
      <c r="J180" s="32" t="n"/>
      <c r="K180" s="32" t="n"/>
      <c r="L180" s="33">
        <f>IF(OR(J180="",K180=""),"",IFERROR(K180-J180,0))</f>
        <v/>
      </c>
      <c r="M180" s="32" t="n"/>
      <c r="N180" s="33">
        <f>IF(L180="","",IF(F180="Privé",0,L180-M180))</f>
        <v/>
      </c>
      <c r="O180" s="34">
        <f>IF(F180="","",IFERROR(VLOOKUP(F180,'Instellingen &amp; Instructies'!$A$8:$B$10,2,FALSE),0))</f>
        <v/>
      </c>
      <c r="P180" s="34">
        <f>IF(OR(N180="",O180=""),"",N180*O180)</f>
        <v/>
      </c>
      <c r="Q180" s="2">
        <f>IF(OR(J180="",K180=""),IF(OR(J180&lt;&gt;"",K180&lt;&gt;""),"Ontbrekende km-stand",""),IF(K180&lt;J180,"Controleer km-stand",IF(N180&lt;0,"Controleer privé km","OK")))</f>
        <v/>
      </c>
      <c r="R180" s="5" t="n"/>
    </row>
    <row r="181">
      <c r="A181" s="9">
        <f>IF(B181="","",COUNT($B$2:B181))</f>
        <v/>
      </c>
      <c r="B181" s="31" t="n"/>
      <c r="C181" s="4" t="n"/>
      <c r="D181" s="5" t="n"/>
      <c r="E181" s="4" t="n"/>
      <c r="F181" s="4" t="n"/>
      <c r="G181" s="5" t="n"/>
      <c r="H181" s="5" t="n"/>
      <c r="I181" s="5" t="n"/>
      <c r="J181" s="32" t="n"/>
      <c r="K181" s="32" t="n"/>
      <c r="L181" s="35">
        <f>IF(OR(J181="",K181=""),"",IFERROR(K181-J181,0))</f>
        <v/>
      </c>
      <c r="M181" s="32" t="n"/>
      <c r="N181" s="35">
        <f>IF(L181="","",IF(F181="Privé",0,L181-M181))</f>
        <v/>
      </c>
      <c r="O181" s="36">
        <f>IF(F181="","",IFERROR(VLOOKUP(F181,'Instellingen &amp; Instructies'!$A$8:$B$10,2,FALSE),0))</f>
        <v/>
      </c>
      <c r="P181" s="36">
        <f>IF(OR(N181="",O181=""),"",N181*O181)</f>
        <v/>
      </c>
      <c r="Q181" s="9">
        <f>IF(OR(J181="",K181=""),IF(OR(J181&lt;&gt;"",K181&lt;&gt;""),"Ontbrekende km-stand",""),IF(K181&lt;J181,"Controleer km-stand",IF(N181&lt;0,"Controleer privé km","OK")))</f>
        <v/>
      </c>
      <c r="R181" s="5" t="n"/>
    </row>
    <row r="182">
      <c r="A182" s="2">
        <f>IF(B182="","",COUNT($B$2:B182))</f>
        <v/>
      </c>
      <c r="B182" s="31" t="n"/>
      <c r="C182" s="4" t="n"/>
      <c r="D182" s="5" t="n"/>
      <c r="E182" s="4" t="n"/>
      <c r="F182" s="4" t="n"/>
      <c r="G182" s="5" t="n"/>
      <c r="H182" s="5" t="n"/>
      <c r="I182" s="5" t="n"/>
      <c r="J182" s="32" t="n"/>
      <c r="K182" s="32" t="n"/>
      <c r="L182" s="33">
        <f>IF(OR(J182="",K182=""),"",IFERROR(K182-J182,0))</f>
        <v/>
      </c>
      <c r="M182" s="32" t="n"/>
      <c r="N182" s="33">
        <f>IF(L182="","",IF(F182="Privé",0,L182-M182))</f>
        <v/>
      </c>
      <c r="O182" s="34">
        <f>IF(F182="","",IFERROR(VLOOKUP(F182,'Instellingen &amp; Instructies'!$A$8:$B$10,2,FALSE),0))</f>
        <v/>
      </c>
      <c r="P182" s="34">
        <f>IF(OR(N182="",O182=""),"",N182*O182)</f>
        <v/>
      </c>
      <c r="Q182" s="2">
        <f>IF(OR(J182="",K182=""),IF(OR(J182&lt;&gt;"",K182&lt;&gt;""),"Ontbrekende km-stand",""),IF(K182&lt;J182,"Controleer km-stand",IF(N182&lt;0,"Controleer privé km","OK")))</f>
        <v/>
      </c>
      <c r="R182" s="5" t="n"/>
    </row>
    <row r="183">
      <c r="A183" s="9">
        <f>IF(B183="","",COUNT($B$2:B183))</f>
        <v/>
      </c>
      <c r="B183" s="31" t="n"/>
      <c r="C183" s="4" t="n"/>
      <c r="D183" s="5" t="n"/>
      <c r="E183" s="4" t="n"/>
      <c r="F183" s="4" t="n"/>
      <c r="G183" s="5" t="n"/>
      <c r="H183" s="5" t="n"/>
      <c r="I183" s="5" t="n"/>
      <c r="J183" s="32" t="n"/>
      <c r="K183" s="32" t="n"/>
      <c r="L183" s="35">
        <f>IF(OR(J183="",K183=""),"",IFERROR(K183-J183,0))</f>
        <v/>
      </c>
      <c r="M183" s="32" t="n"/>
      <c r="N183" s="35">
        <f>IF(L183="","",IF(F183="Privé",0,L183-M183))</f>
        <v/>
      </c>
      <c r="O183" s="36">
        <f>IF(F183="","",IFERROR(VLOOKUP(F183,'Instellingen &amp; Instructies'!$A$8:$B$10,2,FALSE),0))</f>
        <v/>
      </c>
      <c r="P183" s="36">
        <f>IF(OR(N183="",O183=""),"",N183*O183)</f>
        <v/>
      </c>
      <c r="Q183" s="9">
        <f>IF(OR(J183="",K183=""),IF(OR(J183&lt;&gt;"",K183&lt;&gt;""),"Ontbrekende km-stand",""),IF(K183&lt;J183,"Controleer km-stand",IF(N183&lt;0,"Controleer privé km","OK")))</f>
        <v/>
      </c>
      <c r="R183" s="5" t="n"/>
    </row>
    <row r="184">
      <c r="A184" s="2">
        <f>IF(B184="","",COUNT($B$2:B184))</f>
        <v/>
      </c>
      <c r="B184" s="31" t="n"/>
      <c r="C184" s="4" t="n"/>
      <c r="D184" s="5" t="n"/>
      <c r="E184" s="4" t="n"/>
      <c r="F184" s="4" t="n"/>
      <c r="G184" s="5" t="n"/>
      <c r="H184" s="5" t="n"/>
      <c r="I184" s="5" t="n"/>
      <c r="J184" s="32" t="n"/>
      <c r="K184" s="32" t="n"/>
      <c r="L184" s="33">
        <f>IF(OR(J184="",K184=""),"",IFERROR(K184-J184,0))</f>
        <v/>
      </c>
      <c r="M184" s="32" t="n"/>
      <c r="N184" s="33">
        <f>IF(L184="","",IF(F184="Privé",0,L184-M184))</f>
        <v/>
      </c>
      <c r="O184" s="34">
        <f>IF(F184="","",IFERROR(VLOOKUP(F184,'Instellingen &amp; Instructies'!$A$8:$B$10,2,FALSE),0))</f>
        <v/>
      </c>
      <c r="P184" s="34">
        <f>IF(OR(N184="",O184=""),"",N184*O184)</f>
        <v/>
      </c>
      <c r="Q184" s="2">
        <f>IF(OR(J184="",K184=""),IF(OR(J184&lt;&gt;"",K184&lt;&gt;""),"Ontbrekende km-stand",""),IF(K184&lt;J184,"Controleer km-stand",IF(N184&lt;0,"Controleer privé km","OK")))</f>
        <v/>
      </c>
      <c r="R184" s="5" t="n"/>
    </row>
    <row r="185">
      <c r="A185" s="9">
        <f>IF(B185="","",COUNT($B$2:B185))</f>
        <v/>
      </c>
      <c r="B185" s="31" t="n"/>
      <c r="C185" s="4" t="n"/>
      <c r="D185" s="5" t="n"/>
      <c r="E185" s="4" t="n"/>
      <c r="F185" s="4" t="n"/>
      <c r="G185" s="5" t="n"/>
      <c r="H185" s="5" t="n"/>
      <c r="I185" s="5" t="n"/>
      <c r="J185" s="32" t="n"/>
      <c r="K185" s="32" t="n"/>
      <c r="L185" s="35">
        <f>IF(OR(J185="",K185=""),"",IFERROR(K185-J185,0))</f>
        <v/>
      </c>
      <c r="M185" s="32" t="n"/>
      <c r="N185" s="35">
        <f>IF(L185="","",IF(F185="Privé",0,L185-M185))</f>
        <v/>
      </c>
      <c r="O185" s="36">
        <f>IF(F185="","",IFERROR(VLOOKUP(F185,'Instellingen &amp; Instructies'!$A$8:$B$10,2,FALSE),0))</f>
        <v/>
      </c>
      <c r="P185" s="36">
        <f>IF(OR(N185="",O185=""),"",N185*O185)</f>
        <v/>
      </c>
      <c r="Q185" s="9">
        <f>IF(OR(J185="",K185=""),IF(OR(J185&lt;&gt;"",K185&lt;&gt;""),"Ontbrekende km-stand",""),IF(K185&lt;J185,"Controleer km-stand",IF(N185&lt;0,"Controleer privé km","OK")))</f>
        <v/>
      </c>
      <c r="R185" s="5" t="n"/>
    </row>
    <row r="186">
      <c r="A186" s="2">
        <f>IF(B186="","",COUNT($B$2:B186))</f>
        <v/>
      </c>
      <c r="B186" s="31" t="n"/>
      <c r="C186" s="4" t="n"/>
      <c r="D186" s="5" t="n"/>
      <c r="E186" s="4" t="n"/>
      <c r="F186" s="4" t="n"/>
      <c r="G186" s="5" t="n"/>
      <c r="H186" s="5" t="n"/>
      <c r="I186" s="5" t="n"/>
      <c r="J186" s="32" t="n"/>
      <c r="K186" s="32" t="n"/>
      <c r="L186" s="33">
        <f>IF(OR(J186="",K186=""),"",IFERROR(K186-J186,0))</f>
        <v/>
      </c>
      <c r="M186" s="32" t="n"/>
      <c r="N186" s="33">
        <f>IF(L186="","",IF(F186="Privé",0,L186-M186))</f>
        <v/>
      </c>
      <c r="O186" s="34">
        <f>IF(F186="","",IFERROR(VLOOKUP(F186,'Instellingen &amp; Instructies'!$A$8:$B$10,2,FALSE),0))</f>
        <v/>
      </c>
      <c r="P186" s="34">
        <f>IF(OR(N186="",O186=""),"",N186*O186)</f>
        <v/>
      </c>
      <c r="Q186" s="2">
        <f>IF(OR(J186="",K186=""),IF(OR(J186&lt;&gt;"",K186&lt;&gt;""),"Ontbrekende km-stand",""),IF(K186&lt;J186,"Controleer km-stand",IF(N186&lt;0,"Controleer privé km","OK")))</f>
        <v/>
      </c>
      <c r="R186" s="5" t="n"/>
    </row>
    <row r="187">
      <c r="A187" s="9">
        <f>IF(B187="","",COUNT($B$2:B187))</f>
        <v/>
      </c>
      <c r="B187" s="31" t="n"/>
      <c r="C187" s="4" t="n"/>
      <c r="D187" s="5" t="n"/>
      <c r="E187" s="4" t="n"/>
      <c r="F187" s="4" t="n"/>
      <c r="G187" s="5" t="n"/>
      <c r="H187" s="5" t="n"/>
      <c r="I187" s="5" t="n"/>
      <c r="J187" s="32" t="n"/>
      <c r="K187" s="32" t="n"/>
      <c r="L187" s="35">
        <f>IF(OR(J187="",K187=""),"",IFERROR(K187-J187,0))</f>
        <v/>
      </c>
      <c r="M187" s="32" t="n"/>
      <c r="N187" s="35">
        <f>IF(L187="","",IF(F187="Privé",0,L187-M187))</f>
        <v/>
      </c>
      <c r="O187" s="36">
        <f>IF(F187="","",IFERROR(VLOOKUP(F187,'Instellingen &amp; Instructies'!$A$8:$B$10,2,FALSE),0))</f>
        <v/>
      </c>
      <c r="P187" s="36">
        <f>IF(OR(N187="",O187=""),"",N187*O187)</f>
        <v/>
      </c>
      <c r="Q187" s="9">
        <f>IF(OR(J187="",K187=""),IF(OR(J187&lt;&gt;"",K187&lt;&gt;""),"Ontbrekende km-stand",""),IF(K187&lt;J187,"Controleer km-stand",IF(N187&lt;0,"Controleer privé km","OK")))</f>
        <v/>
      </c>
      <c r="R187" s="5" t="n"/>
    </row>
    <row r="188">
      <c r="A188" s="2">
        <f>IF(B188="","",COUNT($B$2:B188))</f>
        <v/>
      </c>
      <c r="B188" s="31" t="n"/>
      <c r="C188" s="4" t="n"/>
      <c r="D188" s="5" t="n"/>
      <c r="E188" s="4" t="n"/>
      <c r="F188" s="4" t="n"/>
      <c r="G188" s="5" t="n"/>
      <c r="H188" s="5" t="n"/>
      <c r="I188" s="5" t="n"/>
      <c r="J188" s="32" t="n"/>
      <c r="K188" s="32" t="n"/>
      <c r="L188" s="33">
        <f>IF(OR(J188="",K188=""),"",IFERROR(K188-J188,0))</f>
        <v/>
      </c>
      <c r="M188" s="32" t="n"/>
      <c r="N188" s="33">
        <f>IF(L188="","",IF(F188="Privé",0,L188-M188))</f>
        <v/>
      </c>
      <c r="O188" s="34">
        <f>IF(F188="","",IFERROR(VLOOKUP(F188,'Instellingen &amp; Instructies'!$A$8:$B$10,2,FALSE),0))</f>
        <v/>
      </c>
      <c r="P188" s="34">
        <f>IF(OR(N188="",O188=""),"",N188*O188)</f>
        <v/>
      </c>
      <c r="Q188" s="2">
        <f>IF(OR(J188="",K188=""),IF(OR(J188&lt;&gt;"",K188&lt;&gt;""),"Ontbrekende km-stand",""),IF(K188&lt;J188,"Controleer km-stand",IF(N188&lt;0,"Controleer privé km","OK")))</f>
        <v/>
      </c>
      <c r="R188" s="5" t="n"/>
    </row>
    <row r="189">
      <c r="A189" s="9">
        <f>IF(B189="","",COUNT($B$2:B189))</f>
        <v/>
      </c>
      <c r="B189" s="31" t="n"/>
      <c r="C189" s="4" t="n"/>
      <c r="D189" s="5" t="n"/>
      <c r="E189" s="4" t="n"/>
      <c r="F189" s="4" t="n"/>
      <c r="G189" s="5" t="n"/>
      <c r="H189" s="5" t="n"/>
      <c r="I189" s="5" t="n"/>
      <c r="J189" s="32" t="n"/>
      <c r="K189" s="32" t="n"/>
      <c r="L189" s="35">
        <f>IF(OR(J189="",K189=""),"",IFERROR(K189-J189,0))</f>
        <v/>
      </c>
      <c r="M189" s="32" t="n"/>
      <c r="N189" s="35">
        <f>IF(L189="","",IF(F189="Privé",0,L189-M189))</f>
        <v/>
      </c>
      <c r="O189" s="36">
        <f>IF(F189="","",IFERROR(VLOOKUP(F189,'Instellingen &amp; Instructies'!$A$8:$B$10,2,FALSE),0))</f>
        <v/>
      </c>
      <c r="P189" s="36">
        <f>IF(OR(N189="",O189=""),"",N189*O189)</f>
        <v/>
      </c>
      <c r="Q189" s="9">
        <f>IF(OR(J189="",K189=""),IF(OR(J189&lt;&gt;"",K189&lt;&gt;""),"Ontbrekende km-stand",""),IF(K189&lt;J189,"Controleer km-stand",IF(N189&lt;0,"Controleer privé km","OK")))</f>
        <v/>
      </c>
      <c r="R189" s="5" t="n"/>
    </row>
    <row r="190">
      <c r="A190" s="2">
        <f>IF(B190="","",COUNT($B$2:B190))</f>
        <v/>
      </c>
      <c r="B190" s="31" t="n"/>
      <c r="C190" s="4" t="n"/>
      <c r="D190" s="5" t="n"/>
      <c r="E190" s="4" t="n"/>
      <c r="F190" s="4" t="n"/>
      <c r="G190" s="5" t="n"/>
      <c r="H190" s="5" t="n"/>
      <c r="I190" s="5" t="n"/>
      <c r="J190" s="32" t="n"/>
      <c r="K190" s="32" t="n"/>
      <c r="L190" s="33">
        <f>IF(OR(J190="",K190=""),"",IFERROR(K190-J190,0))</f>
        <v/>
      </c>
      <c r="M190" s="32" t="n"/>
      <c r="N190" s="33">
        <f>IF(L190="","",IF(F190="Privé",0,L190-M190))</f>
        <v/>
      </c>
      <c r="O190" s="34">
        <f>IF(F190="","",IFERROR(VLOOKUP(F190,'Instellingen &amp; Instructies'!$A$8:$B$10,2,FALSE),0))</f>
        <v/>
      </c>
      <c r="P190" s="34">
        <f>IF(OR(N190="",O190=""),"",N190*O190)</f>
        <v/>
      </c>
      <c r="Q190" s="2">
        <f>IF(OR(J190="",K190=""),IF(OR(J190&lt;&gt;"",K190&lt;&gt;""),"Ontbrekende km-stand",""),IF(K190&lt;J190,"Controleer km-stand",IF(N190&lt;0,"Controleer privé km","OK")))</f>
        <v/>
      </c>
      <c r="R190" s="5" t="n"/>
    </row>
    <row r="191">
      <c r="A191" s="9">
        <f>IF(B191="","",COUNT($B$2:B191))</f>
        <v/>
      </c>
      <c r="B191" s="31" t="n"/>
      <c r="C191" s="4" t="n"/>
      <c r="D191" s="5" t="n"/>
      <c r="E191" s="4" t="n"/>
      <c r="F191" s="4" t="n"/>
      <c r="G191" s="5" t="n"/>
      <c r="H191" s="5" t="n"/>
      <c r="I191" s="5" t="n"/>
      <c r="J191" s="32" t="n"/>
      <c r="K191" s="32" t="n"/>
      <c r="L191" s="35">
        <f>IF(OR(J191="",K191=""),"",IFERROR(K191-J191,0))</f>
        <v/>
      </c>
      <c r="M191" s="32" t="n"/>
      <c r="N191" s="35">
        <f>IF(L191="","",IF(F191="Privé",0,L191-M191))</f>
        <v/>
      </c>
      <c r="O191" s="36">
        <f>IF(F191="","",IFERROR(VLOOKUP(F191,'Instellingen &amp; Instructies'!$A$8:$B$10,2,FALSE),0))</f>
        <v/>
      </c>
      <c r="P191" s="36">
        <f>IF(OR(N191="",O191=""),"",N191*O191)</f>
        <v/>
      </c>
      <c r="Q191" s="9">
        <f>IF(OR(J191="",K191=""),IF(OR(J191&lt;&gt;"",K191&lt;&gt;""),"Ontbrekende km-stand",""),IF(K191&lt;J191,"Controleer km-stand",IF(N191&lt;0,"Controleer privé km","OK")))</f>
        <v/>
      </c>
      <c r="R191" s="5" t="n"/>
    </row>
    <row r="192">
      <c r="A192" s="2">
        <f>IF(B192="","",COUNT($B$2:B192))</f>
        <v/>
      </c>
      <c r="B192" s="31" t="n"/>
      <c r="C192" s="4" t="n"/>
      <c r="D192" s="5" t="n"/>
      <c r="E192" s="4" t="n"/>
      <c r="F192" s="4" t="n"/>
      <c r="G192" s="5" t="n"/>
      <c r="H192" s="5" t="n"/>
      <c r="I192" s="5" t="n"/>
      <c r="J192" s="32" t="n"/>
      <c r="K192" s="32" t="n"/>
      <c r="L192" s="33">
        <f>IF(OR(J192="",K192=""),"",IFERROR(K192-J192,0))</f>
        <v/>
      </c>
      <c r="M192" s="32" t="n"/>
      <c r="N192" s="33">
        <f>IF(L192="","",IF(F192="Privé",0,L192-M192))</f>
        <v/>
      </c>
      <c r="O192" s="34">
        <f>IF(F192="","",IFERROR(VLOOKUP(F192,'Instellingen &amp; Instructies'!$A$8:$B$10,2,FALSE),0))</f>
        <v/>
      </c>
      <c r="P192" s="34">
        <f>IF(OR(N192="",O192=""),"",N192*O192)</f>
        <v/>
      </c>
      <c r="Q192" s="2">
        <f>IF(OR(J192="",K192=""),IF(OR(J192&lt;&gt;"",K192&lt;&gt;""),"Ontbrekende km-stand",""),IF(K192&lt;J192,"Controleer km-stand",IF(N192&lt;0,"Controleer privé km","OK")))</f>
        <v/>
      </c>
      <c r="R192" s="5" t="n"/>
    </row>
    <row r="193">
      <c r="A193" s="9">
        <f>IF(B193="","",COUNT($B$2:B193))</f>
        <v/>
      </c>
      <c r="B193" s="31" t="n"/>
      <c r="C193" s="4" t="n"/>
      <c r="D193" s="5" t="n"/>
      <c r="E193" s="4" t="n"/>
      <c r="F193" s="4" t="n"/>
      <c r="G193" s="5" t="n"/>
      <c r="H193" s="5" t="n"/>
      <c r="I193" s="5" t="n"/>
      <c r="J193" s="32" t="n"/>
      <c r="K193" s="32" t="n"/>
      <c r="L193" s="35">
        <f>IF(OR(J193="",K193=""),"",IFERROR(K193-J193,0))</f>
        <v/>
      </c>
      <c r="M193" s="32" t="n"/>
      <c r="N193" s="35">
        <f>IF(L193="","",IF(F193="Privé",0,L193-M193))</f>
        <v/>
      </c>
      <c r="O193" s="36">
        <f>IF(F193="","",IFERROR(VLOOKUP(F193,'Instellingen &amp; Instructies'!$A$8:$B$10,2,FALSE),0))</f>
        <v/>
      </c>
      <c r="P193" s="36">
        <f>IF(OR(N193="",O193=""),"",N193*O193)</f>
        <v/>
      </c>
      <c r="Q193" s="9">
        <f>IF(OR(J193="",K193=""),IF(OR(J193&lt;&gt;"",K193&lt;&gt;""),"Ontbrekende km-stand",""),IF(K193&lt;J193,"Controleer km-stand",IF(N193&lt;0,"Controleer privé km","OK")))</f>
        <v/>
      </c>
      <c r="R193" s="5" t="n"/>
    </row>
    <row r="194">
      <c r="A194" s="2">
        <f>IF(B194="","",COUNT($B$2:B194))</f>
        <v/>
      </c>
      <c r="B194" s="31" t="n"/>
      <c r="C194" s="4" t="n"/>
      <c r="D194" s="5" t="n"/>
      <c r="E194" s="4" t="n"/>
      <c r="F194" s="4" t="n"/>
      <c r="G194" s="5" t="n"/>
      <c r="H194" s="5" t="n"/>
      <c r="I194" s="5" t="n"/>
      <c r="J194" s="32" t="n"/>
      <c r="K194" s="32" t="n"/>
      <c r="L194" s="33">
        <f>IF(OR(J194="",K194=""),"",IFERROR(K194-J194,0))</f>
        <v/>
      </c>
      <c r="M194" s="32" t="n"/>
      <c r="N194" s="33">
        <f>IF(L194="","",IF(F194="Privé",0,L194-M194))</f>
        <v/>
      </c>
      <c r="O194" s="34">
        <f>IF(F194="","",IFERROR(VLOOKUP(F194,'Instellingen &amp; Instructies'!$A$8:$B$10,2,FALSE),0))</f>
        <v/>
      </c>
      <c r="P194" s="34">
        <f>IF(OR(N194="",O194=""),"",N194*O194)</f>
        <v/>
      </c>
      <c r="Q194" s="2">
        <f>IF(OR(J194="",K194=""),IF(OR(J194&lt;&gt;"",K194&lt;&gt;""),"Ontbrekende km-stand",""),IF(K194&lt;J194,"Controleer km-stand",IF(N194&lt;0,"Controleer privé km","OK")))</f>
        <v/>
      </c>
      <c r="R194" s="5" t="n"/>
    </row>
    <row r="195">
      <c r="A195" s="9">
        <f>IF(B195="","",COUNT($B$2:B195))</f>
        <v/>
      </c>
      <c r="B195" s="31" t="n"/>
      <c r="C195" s="4" t="n"/>
      <c r="D195" s="5" t="n"/>
      <c r="E195" s="4" t="n"/>
      <c r="F195" s="4" t="n"/>
      <c r="G195" s="5" t="n"/>
      <c r="H195" s="5" t="n"/>
      <c r="I195" s="5" t="n"/>
      <c r="J195" s="32" t="n"/>
      <c r="K195" s="32" t="n"/>
      <c r="L195" s="35">
        <f>IF(OR(J195="",K195=""),"",IFERROR(K195-J195,0))</f>
        <v/>
      </c>
      <c r="M195" s="32" t="n"/>
      <c r="N195" s="35">
        <f>IF(L195="","",IF(F195="Privé",0,L195-M195))</f>
        <v/>
      </c>
      <c r="O195" s="36">
        <f>IF(F195="","",IFERROR(VLOOKUP(F195,'Instellingen &amp; Instructies'!$A$8:$B$10,2,FALSE),0))</f>
        <v/>
      </c>
      <c r="P195" s="36">
        <f>IF(OR(N195="",O195=""),"",N195*O195)</f>
        <v/>
      </c>
      <c r="Q195" s="9">
        <f>IF(OR(J195="",K195=""),IF(OR(J195&lt;&gt;"",K195&lt;&gt;""),"Ontbrekende km-stand",""),IF(K195&lt;J195,"Controleer km-stand",IF(N195&lt;0,"Controleer privé km","OK")))</f>
        <v/>
      </c>
      <c r="R195" s="5" t="n"/>
    </row>
    <row r="196">
      <c r="A196" s="2">
        <f>IF(B196="","",COUNT($B$2:B196))</f>
        <v/>
      </c>
      <c r="B196" s="31" t="n"/>
      <c r="C196" s="4" t="n"/>
      <c r="D196" s="5" t="n"/>
      <c r="E196" s="4" t="n"/>
      <c r="F196" s="4" t="n"/>
      <c r="G196" s="5" t="n"/>
      <c r="H196" s="5" t="n"/>
      <c r="I196" s="5" t="n"/>
      <c r="J196" s="32" t="n"/>
      <c r="K196" s="32" t="n"/>
      <c r="L196" s="33">
        <f>IF(OR(J196="",K196=""),"",IFERROR(K196-J196,0))</f>
        <v/>
      </c>
      <c r="M196" s="32" t="n"/>
      <c r="N196" s="33">
        <f>IF(L196="","",IF(F196="Privé",0,L196-M196))</f>
        <v/>
      </c>
      <c r="O196" s="34">
        <f>IF(F196="","",IFERROR(VLOOKUP(F196,'Instellingen &amp; Instructies'!$A$8:$B$10,2,FALSE),0))</f>
        <v/>
      </c>
      <c r="P196" s="34">
        <f>IF(OR(N196="",O196=""),"",N196*O196)</f>
        <v/>
      </c>
      <c r="Q196" s="2">
        <f>IF(OR(J196="",K196=""),IF(OR(J196&lt;&gt;"",K196&lt;&gt;""),"Ontbrekende km-stand",""),IF(K196&lt;J196,"Controleer km-stand",IF(N196&lt;0,"Controleer privé km","OK")))</f>
        <v/>
      </c>
      <c r="R196" s="5" t="n"/>
    </row>
    <row r="197">
      <c r="A197" s="9">
        <f>IF(B197="","",COUNT($B$2:B197))</f>
        <v/>
      </c>
      <c r="B197" s="31" t="n"/>
      <c r="C197" s="4" t="n"/>
      <c r="D197" s="5" t="n"/>
      <c r="E197" s="4" t="n"/>
      <c r="F197" s="4" t="n"/>
      <c r="G197" s="5" t="n"/>
      <c r="H197" s="5" t="n"/>
      <c r="I197" s="5" t="n"/>
      <c r="J197" s="32" t="n"/>
      <c r="K197" s="32" t="n"/>
      <c r="L197" s="35">
        <f>IF(OR(J197="",K197=""),"",IFERROR(K197-J197,0))</f>
        <v/>
      </c>
      <c r="M197" s="32" t="n"/>
      <c r="N197" s="35">
        <f>IF(L197="","",IF(F197="Privé",0,L197-M197))</f>
        <v/>
      </c>
      <c r="O197" s="36">
        <f>IF(F197="","",IFERROR(VLOOKUP(F197,'Instellingen &amp; Instructies'!$A$8:$B$10,2,FALSE),0))</f>
        <v/>
      </c>
      <c r="P197" s="36">
        <f>IF(OR(N197="",O197=""),"",N197*O197)</f>
        <v/>
      </c>
      <c r="Q197" s="9">
        <f>IF(OR(J197="",K197=""),IF(OR(J197&lt;&gt;"",K197&lt;&gt;""),"Ontbrekende km-stand",""),IF(K197&lt;J197,"Controleer km-stand",IF(N197&lt;0,"Controleer privé km","OK")))</f>
        <v/>
      </c>
      <c r="R197" s="5" t="n"/>
    </row>
    <row r="198">
      <c r="A198" s="2">
        <f>IF(B198="","",COUNT($B$2:B198))</f>
        <v/>
      </c>
      <c r="B198" s="31" t="n"/>
      <c r="C198" s="4" t="n"/>
      <c r="D198" s="5" t="n"/>
      <c r="E198" s="4" t="n"/>
      <c r="F198" s="4" t="n"/>
      <c r="G198" s="5" t="n"/>
      <c r="H198" s="5" t="n"/>
      <c r="I198" s="5" t="n"/>
      <c r="J198" s="32" t="n"/>
      <c r="K198" s="32" t="n"/>
      <c r="L198" s="33">
        <f>IF(OR(J198="",K198=""),"",IFERROR(K198-J198,0))</f>
        <v/>
      </c>
      <c r="M198" s="32" t="n"/>
      <c r="N198" s="33">
        <f>IF(L198="","",IF(F198="Privé",0,L198-M198))</f>
        <v/>
      </c>
      <c r="O198" s="34">
        <f>IF(F198="","",IFERROR(VLOOKUP(F198,'Instellingen &amp; Instructies'!$A$8:$B$10,2,FALSE),0))</f>
        <v/>
      </c>
      <c r="P198" s="34">
        <f>IF(OR(N198="",O198=""),"",N198*O198)</f>
        <v/>
      </c>
      <c r="Q198" s="2">
        <f>IF(OR(J198="",K198=""),IF(OR(J198&lt;&gt;"",K198&lt;&gt;""),"Ontbrekende km-stand",""),IF(K198&lt;J198,"Controleer km-stand",IF(N198&lt;0,"Controleer privé km","OK")))</f>
        <v/>
      </c>
      <c r="R198" s="5" t="n"/>
    </row>
    <row r="199">
      <c r="A199" s="9">
        <f>IF(B199="","",COUNT($B$2:B199))</f>
        <v/>
      </c>
      <c r="B199" s="31" t="n"/>
      <c r="C199" s="4" t="n"/>
      <c r="D199" s="5" t="n"/>
      <c r="E199" s="4" t="n"/>
      <c r="F199" s="4" t="n"/>
      <c r="G199" s="5" t="n"/>
      <c r="H199" s="5" t="n"/>
      <c r="I199" s="5" t="n"/>
      <c r="J199" s="32" t="n"/>
      <c r="K199" s="32" t="n"/>
      <c r="L199" s="35">
        <f>IF(OR(J199="",K199=""),"",IFERROR(K199-J199,0))</f>
        <v/>
      </c>
      <c r="M199" s="32" t="n"/>
      <c r="N199" s="35">
        <f>IF(L199="","",IF(F199="Privé",0,L199-M199))</f>
        <v/>
      </c>
      <c r="O199" s="36">
        <f>IF(F199="","",IFERROR(VLOOKUP(F199,'Instellingen &amp; Instructies'!$A$8:$B$10,2,FALSE),0))</f>
        <v/>
      </c>
      <c r="P199" s="36">
        <f>IF(OR(N199="",O199=""),"",N199*O199)</f>
        <v/>
      </c>
      <c r="Q199" s="9">
        <f>IF(OR(J199="",K199=""),IF(OR(J199&lt;&gt;"",K199&lt;&gt;""),"Ontbrekende km-stand",""),IF(K199&lt;J199,"Controleer km-stand",IF(N199&lt;0,"Controleer privé km","OK")))</f>
        <v/>
      </c>
      <c r="R199" s="5" t="n"/>
    </row>
    <row r="200">
      <c r="A200" s="2">
        <f>IF(B200="","",COUNT($B$2:B200))</f>
        <v/>
      </c>
      <c r="B200" s="31" t="n"/>
      <c r="C200" s="4" t="n"/>
      <c r="D200" s="5" t="n"/>
      <c r="E200" s="4" t="n"/>
      <c r="F200" s="4" t="n"/>
      <c r="G200" s="5" t="n"/>
      <c r="H200" s="5" t="n"/>
      <c r="I200" s="5" t="n"/>
      <c r="J200" s="32" t="n"/>
      <c r="K200" s="32" t="n"/>
      <c r="L200" s="33">
        <f>IF(OR(J200="",K200=""),"",IFERROR(K200-J200,0))</f>
        <v/>
      </c>
      <c r="M200" s="32" t="n"/>
      <c r="N200" s="33">
        <f>IF(L200="","",IF(F200="Privé",0,L200-M200))</f>
        <v/>
      </c>
      <c r="O200" s="34">
        <f>IF(F200="","",IFERROR(VLOOKUP(F200,'Instellingen &amp; Instructies'!$A$8:$B$10,2,FALSE),0))</f>
        <v/>
      </c>
      <c r="P200" s="34">
        <f>IF(OR(N200="",O200=""),"",N200*O200)</f>
        <v/>
      </c>
      <c r="Q200" s="2">
        <f>IF(OR(J200="",K200=""),IF(OR(J200&lt;&gt;"",K200&lt;&gt;""),"Ontbrekende km-stand",""),IF(K200&lt;J200,"Controleer km-stand",IF(N200&lt;0,"Controleer privé km","OK")))</f>
        <v/>
      </c>
      <c r="R200" s="5" t="n"/>
    </row>
    <row r="201">
      <c r="A201" s="9">
        <f>IF(B201="","",COUNT($B$2:B201))</f>
        <v/>
      </c>
      <c r="B201" s="31" t="n"/>
      <c r="C201" s="4" t="n"/>
      <c r="D201" s="5" t="n"/>
      <c r="E201" s="4" t="n"/>
      <c r="F201" s="4" t="n"/>
      <c r="G201" s="5" t="n"/>
      <c r="H201" s="5" t="n"/>
      <c r="I201" s="5" t="n"/>
      <c r="J201" s="32" t="n"/>
      <c r="K201" s="32" t="n"/>
      <c r="L201" s="35">
        <f>IF(OR(J201="",K201=""),"",IFERROR(K201-J201,0))</f>
        <v/>
      </c>
      <c r="M201" s="32" t="n"/>
      <c r="N201" s="35">
        <f>IF(L201="","",IF(F201="Privé",0,L201-M201))</f>
        <v/>
      </c>
      <c r="O201" s="36">
        <f>IF(F201="","",IFERROR(VLOOKUP(F201,'Instellingen &amp; Instructies'!$A$8:$B$10,2,FALSE),0))</f>
        <v/>
      </c>
      <c r="P201" s="36">
        <f>IF(OR(N201="",O201=""),"",N201*O201)</f>
        <v/>
      </c>
      <c r="Q201" s="9">
        <f>IF(OR(J201="",K201=""),IF(OR(J201&lt;&gt;"",K201&lt;&gt;""),"Ontbrekende km-stand",""),IF(K201&lt;J201,"Controleer km-stand",IF(N201&lt;0,"Controleer privé km","OK")))</f>
        <v/>
      </c>
      <c r="R201" s="5" t="n"/>
    </row>
    <row r="202">
      <c r="A202" s="2">
        <f>IF(B202="","",COUNT($B$2:B202))</f>
        <v/>
      </c>
      <c r="B202" s="31" t="n"/>
      <c r="C202" s="4" t="n"/>
      <c r="D202" s="5" t="n"/>
      <c r="E202" s="4" t="n"/>
      <c r="F202" s="4" t="n"/>
      <c r="G202" s="5" t="n"/>
      <c r="H202" s="5" t="n"/>
      <c r="I202" s="5" t="n"/>
      <c r="J202" s="32" t="n"/>
      <c r="K202" s="32" t="n"/>
      <c r="L202" s="33">
        <f>IF(OR(J202="",K202=""),"",IFERROR(K202-J202,0))</f>
        <v/>
      </c>
      <c r="M202" s="32" t="n"/>
      <c r="N202" s="33">
        <f>IF(L202="","",IF(F202="Privé",0,L202-M202))</f>
        <v/>
      </c>
      <c r="O202" s="34">
        <f>IF(F202="","",IFERROR(VLOOKUP(F202,'Instellingen &amp; Instructies'!$A$8:$B$10,2,FALSE),0))</f>
        <v/>
      </c>
      <c r="P202" s="34">
        <f>IF(OR(N202="",O202=""),"",N202*O202)</f>
        <v/>
      </c>
      <c r="Q202" s="2">
        <f>IF(OR(J202="",K202=""),IF(OR(J202&lt;&gt;"",K202&lt;&gt;""),"Ontbrekende km-stand",""),IF(K202&lt;J202,"Controleer km-stand",IF(N202&lt;0,"Controleer privé km","OK")))</f>
        <v/>
      </c>
      <c r="R202" s="5" t="n"/>
    </row>
    <row r="203">
      <c r="A203" s="9">
        <f>IF(B203="","",COUNT($B$2:B203))</f>
        <v/>
      </c>
      <c r="B203" s="31" t="n"/>
      <c r="C203" s="4" t="n"/>
      <c r="D203" s="5" t="n"/>
      <c r="E203" s="4" t="n"/>
      <c r="F203" s="4" t="n"/>
      <c r="G203" s="5" t="n"/>
      <c r="H203" s="5" t="n"/>
      <c r="I203" s="5" t="n"/>
      <c r="J203" s="32" t="n"/>
      <c r="K203" s="32" t="n"/>
      <c r="L203" s="35">
        <f>IF(OR(J203="",K203=""),"",IFERROR(K203-J203,0))</f>
        <v/>
      </c>
      <c r="M203" s="32" t="n"/>
      <c r="N203" s="35">
        <f>IF(L203="","",IF(F203="Privé",0,L203-M203))</f>
        <v/>
      </c>
      <c r="O203" s="36">
        <f>IF(F203="","",IFERROR(VLOOKUP(F203,'Instellingen &amp; Instructies'!$A$8:$B$10,2,FALSE),0))</f>
        <v/>
      </c>
      <c r="P203" s="36">
        <f>IF(OR(N203="",O203=""),"",N203*O203)</f>
        <v/>
      </c>
      <c r="Q203" s="9">
        <f>IF(OR(J203="",K203=""),IF(OR(J203&lt;&gt;"",K203&lt;&gt;""),"Ontbrekende km-stand",""),IF(K203&lt;J203,"Controleer km-stand",IF(N203&lt;0,"Controleer privé km","OK")))</f>
        <v/>
      </c>
      <c r="R203" s="5" t="n"/>
    </row>
    <row r="204">
      <c r="A204" s="2">
        <f>IF(B204="","",COUNT($B$2:B204))</f>
        <v/>
      </c>
      <c r="B204" s="31" t="n"/>
      <c r="C204" s="4" t="n"/>
      <c r="D204" s="5" t="n"/>
      <c r="E204" s="4" t="n"/>
      <c r="F204" s="4" t="n"/>
      <c r="G204" s="5" t="n"/>
      <c r="H204" s="5" t="n"/>
      <c r="I204" s="5" t="n"/>
      <c r="J204" s="32" t="n"/>
      <c r="K204" s="32" t="n"/>
      <c r="L204" s="33">
        <f>IF(OR(J204="",K204=""),"",IFERROR(K204-J204,0))</f>
        <v/>
      </c>
      <c r="M204" s="32" t="n"/>
      <c r="N204" s="33">
        <f>IF(L204="","",IF(F204="Privé",0,L204-M204))</f>
        <v/>
      </c>
      <c r="O204" s="34">
        <f>IF(F204="","",IFERROR(VLOOKUP(F204,'Instellingen &amp; Instructies'!$A$8:$B$10,2,FALSE),0))</f>
        <v/>
      </c>
      <c r="P204" s="34">
        <f>IF(OR(N204="",O204=""),"",N204*O204)</f>
        <v/>
      </c>
      <c r="Q204" s="2">
        <f>IF(OR(J204="",K204=""),IF(OR(J204&lt;&gt;"",K204&lt;&gt;""),"Ontbrekende km-stand",""),IF(K204&lt;J204,"Controleer km-stand",IF(N204&lt;0,"Controleer privé km","OK")))</f>
        <v/>
      </c>
      <c r="R204" s="5" t="n"/>
    </row>
    <row r="205">
      <c r="A205" s="9">
        <f>IF(B205="","",COUNT($B$2:B205))</f>
        <v/>
      </c>
      <c r="B205" s="31" t="n"/>
      <c r="C205" s="4" t="n"/>
      <c r="D205" s="5" t="n"/>
      <c r="E205" s="4" t="n"/>
      <c r="F205" s="4" t="n"/>
      <c r="G205" s="5" t="n"/>
      <c r="H205" s="5" t="n"/>
      <c r="I205" s="5" t="n"/>
      <c r="J205" s="32" t="n"/>
      <c r="K205" s="32" t="n"/>
      <c r="L205" s="35">
        <f>IF(OR(J205="",K205=""),"",IFERROR(K205-J205,0))</f>
        <v/>
      </c>
      <c r="M205" s="32" t="n"/>
      <c r="N205" s="35">
        <f>IF(L205="","",IF(F205="Privé",0,L205-M205))</f>
        <v/>
      </c>
      <c r="O205" s="36">
        <f>IF(F205="","",IFERROR(VLOOKUP(F205,'Instellingen &amp; Instructies'!$A$8:$B$10,2,FALSE),0))</f>
        <v/>
      </c>
      <c r="P205" s="36">
        <f>IF(OR(N205="",O205=""),"",N205*O205)</f>
        <v/>
      </c>
      <c r="Q205" s="9">
        <f>IF(OR(J205="",K205=""),IF(OR(J205&lt;&gt;"",K205&lt;&gt;""),"Ontbrekende km-stand",""),IF(K205&lt;J205,"Controleer km-stand",IF(N205&lt;0,"Controleer privé km","OK")))</f>
        <v/>
      </c>
      <c r="R205" s="5" t="n"/>
    </row>
    <row r="206">
      <c r="A206" s="2">
        <f>IF(B206="","",COUNT($B$2:B206))</f>
        <v/>
      </c>
      <c r="B206" s="31" t="n"/>
      <c r="C206" s="4" t="n"/>
      <c r="D206" s="5" t="n"/>
      <c r="E206" s="4" t="n"/>
      <c r="F206" s="4" t="n"/>
      <c r="G206" s="5" t="n"/>
      <c r="H206" s="5" t="n"/>
      <c r="I206" s="5" t="n"/>
      <c r="J206" s="32" t="n"/>
      <c r="K206" s="32" t="n"/>
      <c r="L206" s="33">
        <f>IF(OR(J206="",K206=""),"",IFERROR(K206-J206,0))</f>
        <v/>
      </c>
      <c r="M206" s="32" t="n"/>
      <c r="N206" s="33">
        <f>IF(L206="","",IF(F206="Privé",0,L206-M206))</f>
        <v/>
      </c>
      <c r="O206" s="34">
        <f>IF(F206="","",IFERROR(VLOOKUP(F206,'Instellingen &amp; Instructies'!$A$8:$B$10,2,FALSE),0))</f>
        <v/>
      </c>
      <c r="P206" s="34">
        <f>IF(OR(N206="",O206=""),"",N206*O206)</f>
        <v/>
      </c>
      <c r="Q206" s="2">
        <f>IF(OR(J206="",K206=""),IF(OR(J206&lt;&gt;"",K206&lt;&gt;""),"Ontbrekende km-stand",""),IF(K206&lt;J206,"Controleer km-stand",IF(N206&lt;0,"Controleer privé km","OK")))</f>
        <v/>
      </c>
      <c r="R206" s="5" t="n"/>
    </row>
    <row r="207">
      <c r="A207" s="9">
        <f>IF(B207="","",COUNT($B$2:B207))</f>
        <v/>
      </c>
      <c r="B207" s="31" t="n"/>
      <c r="C207" s="4" t="n"/>
      <c r="D207" s="5" t="n"/>
      <c r="E207" s="4" t="n"/>
      <c r="F207" s="4" t="n"/>
      <c r="G207" s="5" t="n"/>
      <c r="H207" s="5" t="n"/>
      <c r="I207" s="5" t="n"/>
      <c r="J207" s="32" t="n"/>
      <c r="K207" s="32" t="n"/>
      <c r="L207" s="35">
        <f>IF(OR(J207="",K207=""),"",IFERROR(K207-J207,0))</f>
        <v/>
      </c>
      <c r="M207" s="32" t="n"/>
      <c r="N207" s="35">
        <f>IF(L207="","",IF(F207="Privé",0,L207-M207))</f>
        <v/>
      </c>
      <c r="O207" s="36">
        <f>IF(F207="","",IFERROR(VLOOKUP(F207,'Instellingen &amp; Instructies'!$A$8:$B$10,2,FALSE),0))</f>
        <v/>
      </c>
      <c r="P207" s="36">
        <f>IF(OR(N207="",O207=""),"",N207*O207)</f>
        <v/>
      </c>
      <c r="Q207" s="9">
        <f>IF(OR(J207="",K207=""),IF(OR(J207&lt;&gt;"",K207&lt;&gt;""),"Ontbrekende km-stand",""),IF(K207&lt;J207,"Controleer km-stand",IF(N207&lt;0,"Controleer privé km","OK")))</f>
        <v/>
      </c>
      <c r="R207" s="5" t="n"/>
    </row>
    <row r="208">
      <c r="A208" s="2">
        <f>IF(B208="","",COUNT($B$2:B208))</f>
        <v/>
      </c>
      <c r="B208" s="31" t="n"/>
      <c r="C208" s="4" t="n"/>
      <c r="D208" s="5" t="n"/>
      <c r="E208" s="4" t="n"/>
      <c r="F208" s="4" t="n"/>
      <c r="G208" s="5" t="n"/>
      <c r="H208" s="5" t="n"/>
      <c r="I208" s="5" t="n"/>
      <c r="J208" s="32" t="n"/>
      <c r="K208" s="32" t="n"/>
      <c r="L208" s="33">
        <f>IF(OR(J208="",K208=""),"",IFERROR(K208-J208,0))</f>
        <v/>
      </c>
      <c r="M208" s="32" t="n"/>
      <c r="N208" s="33">
        <f>IF(L208="","",IF(F208="Privé",0,L208-M208))</f>
        <v/>
      </c>
      <c r="O208" s="34">
        <f>IF(F208="","",IFERROR(VLOOKUP(F208,'Instellingen &amp; Instructies'!$A$8:$B$10,2,FALSE),0))</f>
        <v/>
      </c>
      <c r="P208" s="34">
        <f>IF(OR(N208="",O208=""),"",N208*O208)</f>
        <v/>
      </c>
      <c r="Q208" s="2">
        <f>IF(OR(J208="",K208=""),IF(OR(J208&lt;&gt;"",K208&lt;&gt;""),"Ontbrekende km-stand",""),IF(K208&lt;J208,"Controleer km-stand",IF(N208&lt;0,"Controleer privé km","OK")))</f>
        <v/>
      </c>
      <c r="R208" s="5" t="n"/>
    </row>
    <row r="209">
      <c r="A209" s="9">
        <f>IF(B209="","",COUNT($B$2:B209))</f>
        <v/>
      </c>
      <c r="B209" s="31" t="n"/>
      <c r="C209" s="4" t="n"/>
      <c r="D209" s="5" t="n"/>
      <c r="E209" s="4" t="n"/>
      <c r="F209" s="4" t="n"/>
      <c r="G209" s="5" t="n"/>
      <c r="H209" s="5" t="n"/>
      <c r="I209" s="5" t="n"/>
      <c r="J209" s="32" t="n"/>
      <c r="K209" s="32" t="n"/>
      <c r="L209" s="35">
        <f>IF(OR(J209="",K209=""),"",IFERROR(K209-J209,0))</f>
        <v/>
      </c>
      <c r="M209" s="32" t="n"/>
      <c r="N209" s="35">
        <f>IF(L209="","",IF(F209="Privé",0,L209-M209))</f>
        <v/>
      </c>
      <c r="O209" s="36">
        <f>IF(F209="","",IFERROR(VLOOKUP(F209,'Instellingen &amp; Instructies'!$A$8:$B$10,2,FALSE),0))</f>
        <v/>
      </c>
      <c r="P209" s="36">
        <f>IF(OR(N209="",O209=""),"",N209*O209)</f>
        <v/>
      </c>
      <c r="Q209" s="9">
        <f>IF(OR(J209="",K209=""),IF(OR(J209&lt;&gt;"",K209&lt;&gt;""),"Ontbrekende km-stand",""),IF(K209&lt;J209,"Controleer km-stand",IF(N209&lt;0,"Controleer privé km","OK")))</f>
        <v/>
      </c>
      <c r="R209" s="5" t="n"/>
    </row>
    <row r="210">
      <c r="A210" s="2">
        <f>IF(B210="","",COUNT($B$2:B210))</f>
        <v/>
      </c>
      <c r="B210" s="31" t="n"/>
      <c r="C210" s="4" t="n"/>
      <c r="D210" s="5" t="n"/>
      <c r="E210" s="4" t="n"/>
      <c r="F210" s="4" t="n"/>
      <c r="G210" s="5" t="n"/>
      <c r="H210" s="5" t="n"/>
      <c r="I210" s="5" t="n"/>
      <c r="J210" s="32" t="n"/>
      <c r="K210" s="32" t="n"/>
      <c r="L210" s="33">
        <f>IF(OR(J210="",K210=""),"",IFERROR(K210-J210,0))</f>
        <v/>
      </c>
      <c r="M210" s="32" t="n"/>
      <c r="N210" s="33">
        <f>IF(L210="","",IF(F210="Privé",0,L210-M210))</f>
        <v/>
      </c>
      <c r="O210" s="34">
        <f>IF(F210="","",IFERROR(VLOOKUP(F210,'Instellingen &amp; Instructies'!$A$8:$B$10,2,FALSE),0))</f>
        <v/>
      </c>
      <c r="P210" s="34">
        <f>IF(OR(N210="",O210=""),"",N210*O210)</f>
        <v/>
      </c>
      <c r="Q210" s="2">
        <f>IF(OR(J210="",K210=""),IF(OR(J210&lt;&gt;"",K210&lt;&gt;""),"Ontbrekende km-stand",""),IF(K210&lt;J210,"Controleer km-stand",IF(N210&lt;0,"Controleer privé km","OK")))</f>
        <v/>
      </c>
      <c r="R210" s="5" t="n"/>
    </row>
    <row r="211">
      <c r="A211" s="9">
        <f>IF(B211="","",COUNT($B$2:B211))</f>
        <v/>
      </c>
      <c r="B211" s="31" t="n"/>
      <c r="C211" s="4" t="n"/>
      <c r="D211" s="5" t="n"/>
      <c r="E211" s="4" t="n"/>
      <c r="F211" s="4" t="n"/>
      <c r="G211" s="5" t="n"/>
      <c r="H211" s="5" t="n"/>
      <c r="I211" s="5" t="n"/>
      <c r="J211" s="32" t="n"/>
      <c r="K211" s="32" t="n"/>
      <c r="L211" s="35">
        <f>IF(OR(J211="",K211=""),"",IFERROR(K211-J211,0))</f>
        <v/>
      </c>
      <c r="M211" s="32" t="n"/>
      <c r="N211" s="35">
        <f>IF(L211="","",IF(F211="Privé",0,L211-M211))</f>
        <v/>
      </c>
      <c r="O211" s="36">
        <f>IF(F211="","",IFERROR(VLOOKUP(F211,'Instellingen &amp; Instructies'!$A$8:$B$10,2,FALSE),0))</f>
        <v/>
      </c>
      <c r="P211" s="36">
        <f>IF(OR(N211="",O211=""),"",N211*O211)</f>
        <v/>
      </c>
      <c r="Q211" s="9">
        <f>IF(OR(J211="",K211=""),IF(OR(J211&lt;&gt;"",K211&lt;&gt;""),"Ontbrekende km-stand",""),IF(K211&lt;J211,"Controleer km-stand",IF(N211&lt;0,"Controleer privé km","OK")))</f>
        <v/>
      </c>
      <c r="R211" s="5" t="n"/>
    </row>
    <row r="212">
      <c r="A212" s="2">
        <f>IF(B212="","",COUNT($B$2:B212))</f>
        <v/>
      </c>
      <c r="B212" s="31" t="n"/>
      <c r="C212" s="4" t="n"/>
      <c r="D212" s="5" t="n"/>
      <c r="E212" s="4" t="n"/>
      <c r="F212" s="4" t="n"/>
      <c r="G212" s="5" t="n"/>
      <c r="H212" s="5" t="n"/>
      <c r="I212" s="5" t="n"/>
      <c r="J212" s="32" t="n"/>
      <c r="K212" s="32" t="n"/>
      <c r="L212" s="33">
        <f>IF(OR(J212="",K212=""),"",IFERROR(K212-J212,0))</f>
        <v/>
      </c>
      <c r="M212" s="32" t="n"/>
      <c r="N212" s="33">
        <f>IF(L212="","",IF(F212="Privé",0,L212-M212))</f>
        <v/>
      </c>
      <c r="O212" s="34">
        <f>IF(F212="","",IFERROR(VLOOKUP(F212,'Instellingen &amp; Instructies'!$A$8:$B$10,2,FALSE),0))</f>
        <v/>
      </c>
      <c r="P212" s="34">
        <f>IF(OR(N212="",O212=""),"",N212*O212)</f>
        <v/>
      </c>
      <c r="Q212" s="2">
        <f>IF(OR(J212="",K212=""),IF(OR(J212&lt;&gt;"",K212&lt;&gt;""),"Ontbrekende km-stand",""),IF(K212&lt;J212,"Controleer km-stand",IF(N212&lt;0,"Controleer privé km","OK")))</f>
        <v/>
      </c>
      <c r="R212" s="5" t="n"/>
    </row>
    <row r="213">
      <c r="A213" s="9">
        <f>IF(B213="","",COUNT($B$2:B213))</f>
        <v/>
      </c>
      <c r="B213" s="31" t="n"/>
      <c r="C213" s="4" t="n"/>
      <c r="D213" s="5" t="n"/>
      <c r="E213" s="4" t="n"/>
      <c r="F213" s="4" t="n"/>
      <c r="G213" s="5" t="n"/>
      <c r="H213" s="5" t="n"/>
      <c r="I213" s="5" t="n"/>
      <c r="J213" s="32" t="n"/>
      <c r="K213" s="32" t="n"/>
      <c r="L213" s="35">
        <f>IF(OR(J213="",K213=""),"",IFERROR(K213-J213,0))</f>
        <v/>
      </c>
      <c r="M213" s="32" t="n"/>
      <c r="N213" s="35">
        <f>IF(L213="","",IF(F213="Privé",0,L213-M213))</f>
        <v/>
      </c>
      <c r="O213" s="36">
        <f>IF(F213="","",IFERROR(VLOOKUP(F213,'Instellingen &amp; Instructies'!$A$8:$B$10,2,FALSE),0))</f>
        <v/>
      </c>
      <c r="P213" s="36">
        <f>IF(OR(N213="",O213=""),"",N213*O213)</f>
        <v/>
      </c>
      <c r="Q213" s="9">
        <f>IF(OR(J213="",K213=""),IF(OR(J213&lt;&gt;"",K213&lt;&gt;""),"Ontbrekende km-stand",""),IF(K213&lt;J213,"Controleer km-stand",IF(N213&lt;0,"Controleer privé km","OK")))</f>
        <v/>
      </c>
      <c r="R213" s="5" t="n"/>
    </row>
    <row r="214">
      <c r="A214" s="2">
        <f>IF(B214="","",COUNT($B$2:B214))</f>
        <v/>
      </c>
      <c r="B214" s="31" t="n"/>
      <c r="C214" s="4" t="n"/>
      <c r="D214" s="5" t="n"/>
      <c r="E214" s="4" t="n"/>
      <c r="F214" s="4" t="n"/>
      <c r="G214" s="5" t="n"/>
      <c r="H214" s="5" t="n"/>
      <c r="I214" s="5" t="n"/>
      <c r="J214" s="32" t="n"/>
      <c r="K214" s="32" t="n"/>
      <c r="L214" s="33">
        <f>IF(OR(J214="",K214=""),"",IFERROR(K214-J214,0))</f>
        <v/>
      </c>
      <c r="M214" s="32" t="n"/>
      <c r="N214" s="33">
        <f>IF(L214="","",IF(F214="Privé",0,L214-M214))</f>
        <v/>
      </c>
      <c r="O214" s="34">
        <f>IF(F214="","",IFERROR(VLOOKUP(F214,'Instellingen &amp; Instructies'!$A$8:$B$10,2,FALSE),0))</f>
        <v/>
      </c>
      <c r="P214" s="34">
        <f>IF(OR(N214="",O214=""),"",N214*O214)</f>
        <v/>
      </c>
      <c r="Q214" s="2">
        <f>IF(OR(J214="",K214=""),IF(OR(J214&lt;&gt;"",K214&lt;&gt;""),"Ontbrekende km-stand",""),IF(K214&lt;J214,"Controleer km-stand",IF(N214&lt;0,"Controleer privé km","OK")))</f>
        <v/>
      </c>
      <c r="R214" s="5" t="n"/>
    </row>
    <row r="215">
      <c r="A215" s="9">
        <f>IF(B215="","",COUNT($B$2:B215))</f>
        <v/>
      </c>
      <c r="B215" s="31" t="n"/>
      <c r="C215" s="4" t="n"/>
      <c r="D215" s="5" t="n"/>
      <c r="E215" s="4" t="n"/>
      <c r="F215" s="4" t="n"/>
      <c r="G215" s="5" t="n"/>
      <c r="H215" s="5" t="n"/>
      <c r="I215" s="5" t="n"/>
      <c r="J215" s="32" t="n"/>
      <c r="K215" s="32" t="n"/>
      <c r="L215" s="35">
        <f>IF(OR(J215="",K215=""),"",IFERROR(K215-J215,0))</f>
        <v/>
      </c>
      <c r="M215" s="32" t="n"/>
      <c r="N215" s="35">
        <f>IF(L215="","",IF(F215="Privé",0,L215-M215))</f>
        <v/>
      </c>
      <c r="O215" s="36">
        <f>IF(F215="","",IFERROR(VLOOKUP(F215,'Instellingen &amp; Instructies'!$A$8:$B$10,2,FALSE),0))</f>
        <v/>
      </c>
      <c r="P215" s="36">
        <f>IF(OR(N215="",O215=""),"",N215*O215)</f>
        <v/>
      </c>
      <c r="Q215" s="9">
        <f>IF(OR(J215="",K215=""),IF(OR(J215&lt;&gt;"",K215&lt;&gt;""),"Ontbrekende km-stand",""),IF(K215&lt;J215,"Controleer km-stand",IF(N215&lt;0,"Controleer privé km","OK")))</f>
        <v/>
      </c>
      <c r="R215" s="5" t="n"/>
    </row>
    <row r="216">
      <c r="A216" s="2">
        <f>IF(B216="","",COUNT($B$2:B216))</f>
        <v/>
      </c>
      <c r="B216" s="31" t="n"/>
      <c r="C216" s="4" t="n"/>
      <c r="D216" s="5" t="n"/>
      <c r="E216" s="4" t="n"/>
      <c r="F216" s="4" t="n"/>
      <c r="G216" s="5" t="n"/>
      <c r="H216" s="5" t="n"/>
      <c r="I216" s="5" t="n"/>
      <c r="J216" s="32" t="n"/>
      <c r="K216" s="32" t="n"/>
      <c r="L216" s="33">
        <f>IF(OR(J216="",K216=""),"",IFERROR(K216-J216,0))</f>
        <v/>
      </c>
      <c r="M216" s="32" t="n"/>
      <c r="N216" s="33">
        <f>IF(L216="","",IF(F216="Privé",0,L216-M216))</f>
        <v/>
      </c>
      <c r="O216" s="34">
        <f>IF(F216="","",IFERROR(VLOOKUP(F216,'Instellingen &amp; Instructies'!$A$8:$B$10,2,FALSE),0))</f>
        <v/>
      </c>
      <c r="P216" s="34">
        <f>IF(OR(N216="",O216=""),"",N216*O216)</f>
        <v/>
      </c>
      <c r="Q216" s="2">
        <f>IF(OR(J216="",K216=""),IF(OR(J216&lt;&gt;"",K216&lt;&gt;""),"Ontbrekende km-stand",""),IF(K216&lt;J216,"Controleer km-stand",IF(N216&lt;0,"Controleer privé km","OK")))</f>
        <v/>
      </c>
      <c r="R216" s="5" t="n"/>
    </row>
    <row r="217">
      <c r="A217" s="9">
        <f>IF(B217="","",COUNT($B$2:B217))</f>
        <v/>
      </c>
      <c r="B217" s="31" t="n"/>
      <c r="C217" s="4" t="n"/>
      <c r="D217" s="5" t="n"/>
      <c r="E217" s="4" t="n"/>
      <c r="F217" s="4" t="n"/>
      <c r="G217" s="5" t="n"/>
      <c r="H217" s="5" t="n"/>
      <c r="I217" s="5" t="n"/>
      <c r="J217" s="32" t="n"/>
      <c r="K217" s="32" t="n"/>
      <c r="L217" s="35">
        <f>IF(OR(J217="",K217=""),"",IFERROR(K217-J217,0))</f>
        <v/>
      </c>
      <c r="M217" s="32" t="n"/>
      <c r="N217" s="35">
        <f>IF(L217="","",IF(F217="Privé",0,L217-M217))</f>
        <v/>
      </c>
      <c r="O217" s="36">
        <f>IF(F217="","",IFERROR(VLOOKUP(F217,'Instellingen &amp; Instructies'!$A$8:$B$10,2,FALSE),0))</f>
        <v/>
      </c>
      <c r="P217" s="36">
        <f>IF(OR(N217="",O217=""),"",N217*O217)</f>
        <v/>
      </c>
      <c r="Q217" s="9">
        <f>IF(OR(J217="",K217=""),IF(OR(J217&lt;&gt;"",K217&lt;&gt;""),"Ontbrekende km-stand",""),IF(K217&lt;J217,"Controleer km-stand",IF(N217&lt;0,"Controleer privé km","OK")))</f>
        <v/>
      </c>
      <c r="R217" s="5" t="n"/>
    </row>
    <row r="218">
      <c r="A218" s="2">
        <f>IF(B218="","",COUNT($B$2:B218))</f>
        <v/>
      </c>
      <c r="B218" s="31" t="n"/>
      <c r="C218" s="4" t="n"/>
      <c r="D218" s="5" t="n"/>
      <c r="E218" s="4" t="n"/>
      <c r="F218" s="4" t="n"/>
      <c r="G218" s="5" t="n"/>
      <c r="H218" s="5" t="n"/>
      <c r="I218" s="5" t="n"/>
      <c r="J218" s="32" t="n"/>
      <c r="K218" s="32" t="n"/>
      <c r="L218" s="33">
        <f>IF(OR(J218="",K218=""),"",IFERROR(K218-J218,0))</f>
        <v/>
      </c>
      <c r="M218" s="32" t="n"/>
      <c r="N218" s="33">
        <f>IF(L218="","",IF(F218="Privé",0,L218-M218))</f>
        <v/>
      </c>
      <c r="O218" s="34">
        <f>IF(F218="","",IFERROR(VLOOKUP(F218,'Instellingen &amp; Instructies'!$A$8:$B$10,2,FALSE),0))</f>
        <v/>
      </c>
      <c r="P218" s="34">
        <f>IF(OR(N218="",O218=""),"",N218*O218)</f>
        <v/>
      </c>
      <c r="Q218" s="2">
        <f>IF(OR(J218="",K218=""),IF(OR(J218&lt;&gt;"",K218&lt;&gt;""),"Ontbrekende km-stand",""),IF(K218&lt;J218,"Controleer km-stand",IF(N218&lt;0,"Controleer privé km","OK")))</f>
        <v/>
      </c>
      <c r="R218" s="5" t="n"/>
    </row>
    <row r="219">
      <c r="A219" s="9">
        <f>IF(B219="","",COUNT($B$2:B219))</f>
        <v/>
      </c>
      <c r="B219" s="31" t="n"/>
      <c r="C219" s="4" t="n"/>
      <c r="D219" s="5" t="n"/>
      <c r="E219" s="4" t="n"/>
      <c r="F219" s="4" t="n"/>
      <c r="G219" s="5" t="n"/>
      <c r="H219" s="5" t="n"/>
      <c r="I219" s="5" t="n"/>
      <c r="J219" s="32" t="n"/>
      <c r="K219" s="32" t="n"/>
      <c r="L219" s="35">
        <f>IF(OR(J219="",K219=""),"",IFERROR(K219-J219,0))</f>
        <v/>
      </c>
      <c r="M219" s="32" t="n"/>
      <c r="N219" s="35">
        <f>IF(L219="","",IF(F219="Privé",0,L219-M219))</f>
        <v/>
      </c>
      <c r="O219" s="36">
        <f>IF(F219="","",IFERROR(VLOOKUP(F219,'Instellingen &amp; Instructies'!$A$8:$B$10,2,FALSE),0))</f>
        <v/>
      </c>
      <c r="P219" s="36">
        <f>IF(OR(N219="",O219=""),"",N219*O219)</f>
        <v/>
      </c>
      <c r="Q219" s="9">
        <f>IF(OR(J219="",K219=""),IF(OR(J219&lt;&gt;"",K219&lt;&gt;""),"Ontbrekende km-stand",""),IF(K219&lt;J219,"Controleer km-stand",IF(N219&lt;0,"Controleer privé km","OK")))</f>
        <v/>
      </c>
      <c r="R219" s="5" t="n"/>
    </row>
    <row r="220">
      <c r="A220" s="2">
        <f>IF(B220="","",COUNT($B$2:B220))</f>
        <v/>
      </c>
      <c r="B220" s="31" t="n"/>
      <c r="C220" s="4" t="n"/>
      <c r="D220" s="5" t="n"/>
      <c r="E220" s="4" t="n"/>
      <c r="F220" s="4" t="n"/>
      <c r="G220" s="5" t="n"/>
      <c r="H220" s="5" t="n"/>
      <c r="I220" s="5" t="n"/>
      <c r="J220" s="32" t="n"/>
      <c r="K220" s="32" t="n"/>
      <c r="L220" s="33">
        <f>IF(OR(J220="",K220=""),"",IFERROR(K220-J220,0))</f>
        <v/>
      </c>
      <c r="M220" s="32" t="n"/>
      <c r="N220" s="33">
        <f>IF(L220="","",IF(F220="Privé",0,L220-M220))</f>
        <v/>
      </c>
      <c r="O220" s="34">
        <f>IF(F220="","",IFERROR(VLOOKUP(F220,'Instellingen &amp; Instructies'!$A$8:$B$10,2,FALSE),0))</f>
        <v/>
      </c>
      <c r="P220" s="34">
        <f>IF(OR(N220="",O220=""),"",N220*O220)</f>
        <v/>
      </c>
      <c r="Q220" s="2">
        <f>IF(OR(J220="",K220=""),IF(OR(J220&lt;&gt;"",K220&lt;&gt;""),"Ontbrekende km-stand",""),IF(K220&lt;J220,"Controleer km-stand",IF(N220&lt;0,"Controleer privé km","OK")))</f>
        <v/>
      </c>
      <c r="R220" s="5" t="n"/>
    </row>
    <row r="221">
      <c r="A221" s="9">
        <f>IF(B221="","",COUNT($B$2:B221))</f>
        <v/>
      </c>
      <c r="B221" s="31" t="n"/>
      <c r="C221" s="4" t="n"/>
      <c r="D221" s="5" t="n"/>
      <c r="E221" s="4" t="n"/>
      <c r="F221" s="4" t="n"/>
      <c r="G221" s="5" t="n"/>
      <c r="H221" s="5" t="n"/>
      <c r="I221" s="5" t="n"/>
      <c r="J221" s="32" t="n"/>
      <c r="K221" s="32" t="n"/>
      <c r="L221" s="35">
        <f>IF(OR(J221="",K221=""),"",IFERROR(K221-J221,0))</f>
        <v/>
      </c>
      <c r="M221" s="32" t="n"/>
      <c r="N221" s="35">
        <f>IF(L221="","",IF(F221="Privé",0,L221-M221))</f>
        <v/>
      </c>
      <c r="O221" s="36">
        <f>IF(F221="","",IFERROR(VLOOKUP(F221,'Instellingen &amp; Instructies'!$A$8:$B$10,2,FALSE),0))</f>
        <v/>
      </c>
      <c r="P221" s="36">
        <f>IF(OR(N221="",O221=""),"",N221*O221)</f>
        <v/>
      </c>
      <c r="Q221" s="9">
        <f>IF(OR(J221="",K221=""),IF(OR(J221&lt;&gt;"",K221&lt;&gt;""),"Ontbrekende km-stand",""),IF(K221&lt;J221,"Controleer km-stand",IF(N221&lt;0,"Controleer privé km","OK")))</f>
        <v/>
      </c>
      <c r="R221" s="5" t="n"/>
    </row>
    <row r="222">
      <c r="A222" s="2">
        <f>IF(B222="","",COUNT($B$2:B222))</f>
        <v/>
      </c>
      <c r="B222" s="31" t="n"/>
      <c r="C222" s="4" t="n"/>
      <c r="D222" s="5" t="n"/>
      <c r="E222" s="4" t="n"/>
      <c r="F222" s="4" t="n"/>
      <c r="G222" s="5" t="n"/>
      <c r="H222" s="5" t="n"/>
      <c r="I222" s="5" t="n"/>
      <c r="J222" s="32" t="n"/>
      <c r="K222" s="32" t="n"/>
      <c r="L222" s="33">
        <f>IF(OR(J222="",K222=""),"",IFERROR(K222-J222,0))</f>
        <v/>
      </c>
      <c r="M222" s="32" t="n"/>
      <c r="N222" s="33">
        <f>IF(L222="","",IF(F222="Privé",0,L222-M222))</f>
        <v/>
      </c>
      <c r="O222" s="34">
        <f>IF(F222="","",IFERROR(VLOOKUP(F222,'Instellingen &amp; Instructies'!$A$8:$B$10,2,FALSE),0))</f>
        <v/>
      </c>
      <c r="P222" s="34">
        <f>IF(OR(N222="",O222=""),"",N222*O222)</f>
        <v/>
      </c>
      <c r="Q222" s="2">
        <f>IF(OR(J222="",K222=""),IF(OR(J222&lt;&gt;"",K222&lt;&gt;""),"Ontbrekende km-stand",""),IF(K222&lt;J222,"Controleer km-stand",IF(N222&lt;0,"Controleer privé km","OK")))</f>
        <v/>
      </c>
      <c r="R222" s="5" t="n"/>
    </row>
    <row r="223">
      <c r="A223" s="9">
        <f>IF(B223="","",COUNT($B$2:B223))</f>
        <v/>
      </c>
      <c r="B223" s="31" t="n"/>
      <c r="C223" s="4" t="n"/>
      <c r="D223" s="5" t="n"/>
      <c r="E223" s="4" t="n"/>
      <c r="F223" s="4" t="n"/>
      <c r="G223" s="5" t="n"/>
      <c r="H223" s="5" t="n"/>
      <c r="I223" s="5" t="n"/>
      <c r="J223" s="32" t="n"/>
      <c r="K223" s="32" t="n"/>
      <c r="L223" s="35">
        <f>IF(OR(J223="",K223=""),"",IFERROR(K223-J223,0))</f>
        <v/>
      </c>
      <c r="M223" s="32" t="n"/>
      <c r="N223" s="35">
        <f>IF(L223="","",IF(F223="Privé",0,L223-M223))</f>
        <v/>
      </c>
      <c r="O223" s="36">
        <f>IF(F223="","",IFERROR(VLOOKUP(F223,'Instellingen &amp; Instructies'!$A$8:$B$10,2,FALSE),0))</f>
        <v/>
      </c>
      <c r="P223" s="36">
        <f>IF(OR(N223="",O223=""),"",N223*O223)</f>
        <v/>
      </c>
      <c r="Q223" s="9">
        <f>IF(OR(J223="",K223=""),IF(OR(J223&lt;&gt;"",K223&lt;&gt;""),"Ontbrekende km-stand",""),IF(K223&lt;J223,"Controleer km-stand",IF(N223&lt;0,"Controleer privé km","OK")))</f>
        <v/>
      </c>
      <c r="R223" s="5" t="n"/>
    </row>
    <row r="224">
      <c r="A224" s="2">
        <f>IF(B224="","",COUNT($B$2:B224))</f>
        <v/>
      </c>
      <c r="B224" s="31" t="n"/>
      <c r="C224" s="4" t="n"/>
      <c r="D224" s="5" t="n"/>
      <c r="E224" s="4" t="n"/>
      <c r="F224" s="4" t="n"/>
      <c r="G224" s="5" t="n"/>
      <c r="H224" s="5" t="n"/>
      <c r="I224" s="5" t="n"/>
      <c r="J224" s="32" t="n"/>
      <c r="K224" s="32" t="n"/>
      <c r="L224" s="33">
        <f>IF(OR(J224="",K224=""),"",IFERROR(K224-J224,0))</f>
        <v/>
      </c>
      <c r="M224" s="32" t="n"/>
      <c r="N224" s="33">
        <f>IF(L224="","",IF(F224="Privé",0,L224-M224))</f>
        <v/>
      </c>
      <c r="O224" s="34">
        <f>IF(F224="","",IFERROR(VLOOKUP(F224,'Instellingen &amp; Instructies'!$A$8:$B$10,2,FALSE),0))</f>
        <v/>
      </c>
      <c r="P224" s="34">
        <f>IF(OR(N224="",O224=""),"",N224*O224)</f>
        <v/>
      </c>
      <c r="Q224" s="2">
        <f>IF(OR(J224="",K224=""),IF(OR(J224&lt;&gt;"",K224&lt;&gt;""),"Ontbrekende km-stand",""),IF(K224&lt;J224,"Controleer km-stand",IF(N224&lt;0,"Controleer privé km","OK")))</f>
        <v/>
      </c>
      <c r="R224" s="5" t="n"/>
    </row>
    <row r="225">
      <c r="A225" s="9">
        <f>IF(B225="","",COUNT($B$2:B225))</f>
        <v/>
      </c>
      <c r="B225" s="31" t="n"/>
      <c r="C225" s="4" t="n"/>
      <c r="D225" s="5" t="n"/>
      <c r="E225" s="4" t="n"/>
      <c r="F225" s="4" t="n"/>
      <c r="G225" s="5" t="n"/>
      <c r="H225" s="5" t="n"/>
      <c r="I225" s="5" t="n"/>
      <c r="J225" s="32" t="n"/>
      <c r="K225" s="32" t="n"/>
      <c r="L225" s="35">
        <f>IF(OR(J225="",K225=""),"",IFERROR(K225-J225,0))</f>
        <v/>
      </c>
      <c r="M225" s="32" t="n"/>
      <c r="N225" s="35">
        <f>IF(L225="","",IF(F225="Privé",0,L225-M225))</f>
        <v/>
      </c>
      <c r="O225" s="36">
        <f>IF(F225="","",IFERROR(VLOOKUP(F225,'Instellingen &amp; Instructies'!$A$8:$B$10,2,FALSE),0))</f>
        <v/>
      </c>
      <c r="P225" s="36">
        <f>IF(OR(N225="",O225=""),"",N225*O225)</f>
        <v/>
      </c>
      <c r="Q225" s="9">
        <f>IF(OR(J225="",K225=""),IF(OR(J225&lt;&gt;"",K225&lt;&gt;""),"Ontbrekende km-stand",""),IF(K225&lt;J225,"Controleer km-stand",IF(N225&lt;0,"Controleer privé km","OK")))</f>
        <v/>
      </c>
      <c r="R225" s="5" t="n"/>
    </row>
    <row r="226">
      <c r="A226" s="2">
        <f>IF(B226="","",COUNT($B$2:B226))</f>
        <v/>
      </c>
      <c r="B226" s="31" t="n"/>
      <c r="C226" s="4" t="n"/>
      <c r="D226" s="5" t="n"/>
      <c r="E226" s="4" t="n"/>
      <c r="F226" s="4" t="n"/>
      <c r="G226" s="5" t="n"/>
      <c r="H226" s="5" t="n"/>
      <c r="I226" s="5" t="n"/>
      <c r="J226" s="32" t="n"/>
      <c r="K226" s="32" t="n"/>
      <c r="L226" s="33">
        <f>IF(OR(J226="",K226=""),"",IFERROR(K226-J226,0))</f>
        <v/>
      </c>
      <c r="M226" s="32" t="n"/>
      <c r="N226" s="33">
        <f>IF(L226="","",IF(F226="Privé",0,L226-M226))</f>
        <v/>
      </c>
      <c r="O226" s="34">
        <f>IF(F226="","",IFERROR(VLOOKUP(F226,'Instellingen &amp; Instructies'!$A$8:$B$10,2,FALSE),0))</f>
        <v/>
      </c>
      <c r="P226" s="34">
        <f>IF(OR(N226="",O226=""),"",N226*O226)</f>
        <v/>
      </c>
      <c r="Q226" s="2">
        <f>IF(OR(J226="",K226=""),IF(OR(J226&lt;&gt;"",K226&lt;&gt;""),"Ontbrekende km-stand",""),IF(K226&lt;J226,"Controleer km-stand",IF(N226&lt;0,"Controleer privé km","OK")))</f>
        <v/>
      </c>
      <c r="R226" s="5" t="n"/>
    </row>
    <row r="227">
      <c r="A227" s="9">
        <f>IF(B227="","",COUNT($B$2:B227))</f>
        <v/>
      </c>
      <c r="B227" s="31" t="n"/>
      <c r="C227" s="4" t="n"/>
      <c r="D227" s="5" t="n"/>
      <c r="E227" s="4" t="n"/>
      <c r="F227" s="4" t="n"/>
      <c r="G227" s="5" t="n"/>
      <c r="H227" s="5" t="n"/>
      <c r="I227" s="5" t="n"/>
      <c r="J227" s="32" t="n"/>
      <c r="K227" s="32" t="n"/>
      <c r="L227" s="35">
        <f>IF(OR(J227="",K227=""),"",IFERROR(K227-J227,0))</f>
        <v/>
      </c>
      <c r="M227" s="32" t="n"/>
      <c r="N227" s="35">
        <f>IF(L227="","",IF(F227="Privé",0,L227-M227))</f>
        <v/>
      </c>
      <c r="O227" s="36">
        <f>IF(F227="","",IFERROR(VLOOKUP(F227,'Instellingen &amp; Instructies'!$A$8:$B$10,2,FALSE),0))</f>
        <v/>
      </c>
      <c r="P227" s="36">
        <f>IF(OR(N227="",O227=""),"",N227*O227)</f>
        <v/>
      </c>
      <c r="Q227" s="9">
        <f>IF(OR(J227="",K227=""),IF(OR(J227&lt;&gt;"",K227&lt;&gt;""),"Ontbrekende km-stand",""),IF(K227&lt;J227,"Controleer km-stand",IF(N227&lt;0,"Controleer privé km","OK")))</f>
        <v/>
      </c>
      <c r="R227" s="5" t="n"/>
    </row>
    <row r="228">
      <c r="A228" s="2">
        <f>IF(B228="","",COUNT($B$2:B228))</f>
        <v/>
      </c>
      <c r="B228" s="31" t="n"/>
      <c r="C228" s="4" t="n"/>
      <c r="D228" s="5" t="n"/>
      <c r="E228" s="4" t="n"/>
      <c r="F228" s="4" t="n"/>
      <c r="G228" s="5" t="n"/>
      <c r="H228" s="5" t="n"/>
      <c r="I228" s="5" t="n"/>
      <c r="J228" s="32" t="n"/>
      <c r="K228" s="32" t="n"/>
      <c r="L228" s="33">
        <f>IF(OR(J228="",K228=""),"",IFERROR(K228-J228,0))</f>
        <v/>
      </c>
      <c r="M228" s="32" t="n"/>
      <c r="N228" s="33">
        <f>IF(L228="","",IF(F228="Privé",0,L228-M228))</f>
        <v/>
      </c>
      <c r="O228" s="34">
        <f>IF(F228="","",IFERROR(VLOOKUP(F228,'Instellingen &amp; Instructies'!$A$8:$B$10,2,FALSE),0))</f>
        <v/>
      </c>
      <c r="P228" s="34">
        <f>IF(OR(N228="",O228=""),"",N228*O228)</f>
        <v/>
      </c>
      <c r="Q228" s="2">
        <f>IF(OR(J228="",K228=""),IF(OR(J228&lt;&gt;"",K228&lt;&gt;""),"Ontbrekende km-stand",""),IF(K228&lt;J228,"Controleer km-stand",IF(N228&lt;0,"Controleer privé km","OK")))</f>
        <v/>
      </c>
      <c r="R228" s="5" t="n"/>
    </row>
    <row r="229">
      <c r="A229" s="9">
        <f>IF(B229="","",COUNT($B$2:B229))</f>
        <v/>
      </c>
      <c r="B229" s="31" t="n"/>
      <c r="C229" s="4" t="n"/>
      <c r="D229" s="5" t="n"/>
      <c r="E229" s="4" t="n"/>
      <c r="F229" s="4" t="n"/>
      <c r="G229" s="5" t="n"/>
      <c r="H229" s="5" t="n"/>
      <c r="I229" s="5" t="n"/>
      <c r="J229" s="32" t="n"/>
      <c r="K229" s="32" t="n"/>
      <c r="L229" s="35">
        <f>IF(OR(J229="",K229=""),"",IFERROR(K229-J229,0))</f>
        <v/>
      </c>
      <c r="M229" s="32" t="n"/>
      <c r="N229" s="35">
        <f>IF(L229="","",IF(F229="Privé",0,L229-M229))</f>
        <v/>
      </c>
      <c r="O229" s="36">
        <f>IF(F229="","",IFERROR(VLOOKUP(F229,'Instellingen &amp; Instructies'!$A$8:$B$10,2,FALSE),0))</f>
        <v/>
      </c>
      <c r="P229" s="36">
        <f>IF(OR(N229="",O229=""),"",N229*O229)</f>
        <v/>
      </c>
      <c r="Q229" s="9">
        <f>IF(OR(J229="",K229=""),IF(OR(J229&lt;&gt;"",K229&lt;&gt;""),"Ontbrekende km-stand",""),IF(K229&lt;J229,"Controleer km-stand",IF(N229&lt;0,"Controleer privé km","OK")))</f>
        <v/>
      </c>
      <c r="R229" s="5" t="n"/>
    </row>
    <row r="230">
      <c r="A230" s="2">
        <f>IF(B230="","",COUNT($B$2:B230))</f>
        <v/>
      </c>
      <c r="B230" s="31" t="n"/>
      <c r="C230" s="4" t="n"/>
      <c r="D230" s="5" t="n"/>
      <c r="E230" s="4" t="n"/>
      <c r="F230" s="4" t="n"/>
      <c r="G230" s="5" t="n"/>
      <c r="H230" s="5" t="n"/>
      <c r="I230" s="5" t="n"/>
      <c r="J230" s="32" t="n"/>
      <c r="K230" s="32" t="n"/>
      <c r="L230" s="33">
        <f>IF(OR(J230="",K230=""),"",IFERROR(K230-J230,0))</f>
        <v/>
      </c>
      <c r="M230" s="32" t="n"/>
      <c r="N230" s="33">
        <f>IF(L230="","",IF(F230="Privé",0,L230-M230))</f>
        <v/>
      </c>
      <c r="O230" s="34">
        <f>IF(F230="","",IFERROR(VLOOKUP(F230,'Instellingen &amp; Instructies'!$A$8:$B$10,2,FALSE),0))</f>
        <v/>
      </c>
      <c r="P230" s="34">
        <f>IF(OR(N230="",O230=""),"",N230*O230)</f>
        <v/>
      </c>
      <c r="Q230" s="2">
        <f>IF(OR(J230="",K230=""),IF(OR(J230&lt;&gt;"",K230&lt;&gt;""),"Ontbrekende km-stand",""),IF(K230&lt;J230,"Controleer km-stand",IF(N230&lt;0,"Controleer privé km","OK")))</f>
        <v/>
      </c>
      <c r="R230" s="5" t="n"/>
    </row>
    <row r="231">
      <c r="A231" s="9">
        <f>IF(B231="","",COUNT($B$2:B231))</f>
        <v/>
      </c>
      <c r="B231" s="31" t="n"/>
      <c r="C231" s="4" t="n"/>
      <c r="D231" s="5" t="n"/>
      <c r="E231" s="4" t="n"/>
      <c r="F231" s="4" t="n"/>
      <c r="G231" s="5" t="n"/>
      <c r="H231" s="5" t="n"/>
      <c r="I231" s="5" t="n"/>
      <c r="J231" s="32" t="n"/>
      <c r="K231" s="32" t="n"/>
      <c r="L231" s="35">
        <f>IF(OR(J231="",K231=""),"",IFERROR(K231-J231,0))</f>
        <v/>
      </c>
      <c r="M231" s="32" t="n"/>
      <c r="N231" s="35">
        <f>IF(L231="","",IF(F231="Privé",0,L231-M231))</f>
        <v/>
      </c>
      <c r="O231" s="36">
        <f>IF(F231="","",IFERROR(VLOOKUP(F231,'Instellingen &amp; Instructies'!$A$8:$B$10,2,FALSE),0))</f>
        <v/>
      </c>
      <c r="P231" s="36">
        <f>IF(OR(N231="",O231=""),"",N231*O231)</f>
        <v/>
      </c>
      <c r="Q231" s="9">
        <f>IF(OR(J231="",K231=""),IF(OR(J231&lt;&gt;"",K231&lt;&gt;""),"Ontbrekende km-stand",""),IF(K231&lt;J231,"Controleer km-stand",IF(N231&lt;0,"Controleer privé km","OK")))</f>
        <v/>
      </c>
      <c r="R231" s="5" t="n"/>
    </row>
    <row r="232">
      <c r="A232" s="2">
        <f>IF(B232="","",COUNT($B$2:B232))</f>
        <v/>
      </c>
      <c r="B232" s="31" t="n"/>
      <c r="C232" s="4" t="n"/>
      <c r="D232" s="5" t="n"/>
      <c r="E232" s="4" t="n"/>
      <c r="F232" s="4" t="n"/>
      <c r="G232" s="5" t="n"/>
      <c r="H232" s="5" t="n"/>
      <c r="I232" s="5" t="n"/>
      <c r="J232" s="32" t="n"/>
      <c r="K232" s="32" t="n"/>
      <c r="L232" s="33">
        <f>IF(OR(J232="",K232=""),"",IFERROR(K232-J232,0))</f>
        <v/>
      </c>
      <c r="M232" s="32" t="n"/>
      <c r="N232" s="33">
        <f>IF(L232="","",IF(F232="Privé",0,L232-M232))</f>
        <v/>
      </c>
      <c r="O232" s="34">
        <f>IF(F232="","",IFERROR(VLOOKUP(F232,'Instellingen &amp; Instructies'!$A$8:$B$10,2,FALSE),0))</f>
        <v/>
      </c>
      <c r="P232" s="34">
        <f>IF(OR(N232="",O232=""),"",N232*O232)</f>
        <v/>
      </c>
      <c r="Q232" s="2">
        <f>IF(OR(J232="",K232=""),IF(OR(J232&lt;&gt;"",K232&lt;&gt;""),"Ontbrekende km-stand",""),IF(K232&lt;J232,"Controleer km-stand",IF(N232&lt;0,"Controleer privé km","OK")))</f>
        <v/>
      </c>
      <c r="R232" s="5" t="n"/>
    </row>
    <row r="233">
      <c r="A233" s="9">
        <f>IF(B233="","",COUNT($B$2:B233))</f>
        <v/>
      </c>
      <c r="B233" s="31" t="n"/>
      <c r="C233" s="4" t="n"/>
      <c r="D233" s="5" t="n"/>
      <c r="E233" s="4" t="n"/>
      <c r="F233" s="4" t="n"/>
      <c r="G233" s="5" t="n"/>
      <c r="H233" s="5" t="n"/>
      <c r="I233" s="5" t="n"/>
      <c r="J233" s="32" t="n"/>
      <c r="K233" s="32" t="n"/>
      <c r="L233" s="35">
        <f>IF(OR(J233="",K233=""),"",IFERROR(K233-J233,0))</f>
        <v/>
      </c>
      <c r="M233" s="32" t="n"/>
      <c r="N233" s="35">
        <f>IF(L233="","",IF(F233="Privé",0,L233-M233))</f>
        <v/>
      </c>
      <c r="O233" s="36">
        <f>IF(F233="","",IFERROR(VLOOKUP(F233,'Instellingen &amp; Instructies'!$A$8:$B$10,2,FALSE),0))</f>
        <v/>
      </c>
      <c r="P233" s="36">
        <f>IF(OR(N233="",O233=""),"",N233*O233)</f>
        <v/>
      </c>
      <c r="Q233" s="9">
        <f>IF(OR(J233="",K233=""),IF(OR(J233&lt;&gt;"",K233&lt;&gt;""),"Ontbrekende km-stand",""),IF(K233&lt;J233,"Controleer km-stand",IF(N233&lt;0,"Controleer privé km","OK")))</f>
        <v/>
      </c>
      <c r="R233" s="5" t="n"/>
    </row>
    <row r="234">
      <c r="A234" s="2">
        <f>IF(B234="","",COUNT($B$2:B234))</f>
        <v/>
      </c>
      <c r="B234" s="31" t="n"/>
      <c r="C234" s="4" t="n"/>
      <c r="D234" s="5" t="n"/>
      <c r="E234" s="4" t="n"/>
      <c r="F234" s="4" t="n"/>
      <c r="G234" s="5" t="n"/>
      <c r="H234" s="5" t="n"/>
      <c r="I234" s="5" t="n"/>
      <c r="J234" s="32" t="n"/>
      <c r="K234" s="32" t="n"/>
      <c r="L234" s="33">
        <f>IF(OR(J234="",K234=""),"",IFERROR(K234-J234,0))</f>
        <v/>
      </c>
      <c r="M234" s="32" t="n"/>
      <c r="N234" s="33">
        <f>IF(L234="","",IF(F234="Privé",0,L234-M234))</f>
        <v/>
      </c>
      <c r="O234" s="34">
        <f>IF(F234="","",IFERROR(VLOOKUP(F234,'Instellingen &amp; Instructies'!$A$8:$B$10,2,FALSE),0))</f>
        <v/>
      </c>
      <c r="P234" s="34">
        <f>IF(OR(N234="",O234=""),"",N234*O234)</f>
        <v/>
      </c>
      <c r="Q234" s="2">
        <f>IF(OR(J234="",K234=""),IF(OR(J234&lt;&gt;"",K234&lt;&gt;""),"Ontbrekende km-stand",""),IF(K234&lt;J234,"Controleer km-stand",IF(N234&lt;0,"Controleer privé km","OK")))</f>
        <v/>
      </c>
      <c r="R234" s="5" t="n"/>
    </row>
    <row r="235">
      <c r="A235" s="9">
        <f>IF(B235="","",COUNT($B$2:B235))</f>
        <v/>
      </c>
      <c r="B235" s="31" t="n"/>
      <c r="C235" s="4" t="n"/>
      <c r="D235" s="5" t="n"/>
      <c r="E235" s="4" t="n"/>
      <c r="F235" s="4" t="n"/>
      <c r="G235" s="5" t="n"/>
      <c r="H235" s="5" t="n"/>
      <c r="I235" s="5" t="n"/>
      <c r="J235" s="32" t="n"/>
      <c r="K235" s="32" t="n"/>
      <c r="L235" s="35">
        <f>IF(OR(J235="",K235=""),"",IFERROR(K235-J235,0))</f>
        <v/>
      </c>
      <c r="M235" s="32" t="n"/>
      <c r="N235" s="35">
        <f>IF(L235="","",IF(F235="Privé",0,L235-M235))</f>
        <v/>
      </c>
      <c r="O235" s="36">
        <f>IF(F235="","",IFERROR(VLOOKUP(F235,'Instellingen &amp; Instructies'!$A$8:$B$10,2,FALSE),0))</f>
        <v/>
      </c>
      <c r="P235" s="36">
        <f>IF(OR(N235="",O235=""),"",N235*O235)</f>
        <v/>
      </c>
      <c r="Q235" s="9">
        <f>IF(OR(J235="",K235=""),IF(OR(J235&lt;&gt;"",K235&lt;&gt;""),"Ontbrekende km-stand",""),IF(K235&lt;J235,"Controleer km-stand",IF(N235&lt;0,"Controleer privé km","OK")))</f>
        <v/>
      </c>
      <c r="R235" s="5" t="n"/>
    </row>
    <row r="236">
      <c r="A236" s="2">
        <f>IF(B236="","",COUNT($B$2:B236))</f>
        <v/>
      </c>
      <c r="B236" s="31" t="n"/>
      <c r="C236" s="4" t="n"/>
      <c r="D236" s="5" t="n"/>
      <c r="E236" s="4" t="n"/>
      <c r="F236" s="4" t="n"/>
      <c r="G236" s="5" t="n"/>
      <c r="H236" s="5" t="n"/>
      <c r="I236" s="5" t="n"/>
      <c r="J236" s="32" t="n"/>
      <c r="K236" s="32" t="n"/>
      <c r="L236" s="33">
        <f>IF(OR(J236="",K236=""),"",IFERROR(K236-J236,0))</f>
        <v/>
      </c>
      <c r="M236" s="32" t="n"/>
      <c r="N236" s="33">
        <f>IF(L236="","",IF(F236="Privé",0,L236-M236))</f>
        <v/>
      </c>
      <c r="O236" s="34">
        <f>IF(F236="","",IFERROR(VLOOKUP(F236,'Instellingen &amp; Instructies'!$A$8:$B$10,2,FALSE),0))</f>
        <v/>
      </c>
      <c r="P236" s="34">
        <f>IF(OR(N236="",O236=""),"",N236*O236)</f>
        <v/>
      </c>
      <c r="Q236" s="2">
        <f>IF(OR(J236="",K236=""),IF(OR(J236&lt;&gt;"",K236&lt;&gt;""),"Ontbrekende km-stand",""),IF(K236&lt;J236,"Controleer km-stand",IF(N236&lt;0,"Controleer privé km","OK")))</f>
        <v/>
      </c>
      <c r="R236" s="5" t="n"/>
    </row>
    <row r="237">
      <c r="A237" s="9">
        <f>IF(B237="","",COUNT($B$2:B237))</f>
        <v/>
      </c>
      <c r="B237" s="31" t="n"/>
      <c r="C237" s="4" t="n"/>
      <c r="D237" s="5" t="n"/>
      <c r="E237" s="4" t="n"/>
      <c r="F237" s="4" t="n"/>
      <c r="G237" s="5" t="n"/>
      <c r="H237" s="5" t="n"/>
      <c r="I237" s="5" t="n"/>
      <c r="J237" s="32" t="n"/>
      <c r="K237" s="32" t="n"/>
      <c r="L237" s="35">
        <f>IF(OR(J237="",K237=""),"",IFERROR(K237-J237,0))</f>
        <v/>
      </c>
      <c r="M237" s="32" t="n"/>
      <c r="N237" s="35">
        <f>IF(L237="","",IF(F237="Privé",0,L237-M237))</f>
        <v/>
      </c>
      <c r="O237" s="36">
        <f>IF(F237="","",IFERROR(VLOOKUP(F237,'Instellingen &amp; Instructies'!$A$8:$B$10,2,FALSE),0))</f>
        <v/>
      </c>
      <c r="P237" s="36">
        <f>IF(OR(N237="",O237=""),"",N237*O237)</f>
        <v/>
      </c>
      <c r="Q237" s="9">
        <f>IF(OR(J237="",K237=""),IF(OR(J237&lt;&gt;"",K237&lt;&gt;""),"Ontbrekende km-stand",""),IF(K237&lt;J237,"Controleer km-stand",IF(N237&lt;0,"Controleer privé km","OK")))</f>
        <v/>
      </c>
      <c r="R237" s="5" t="n"/>
    </row>
    <row r="238">
      <c r="A238" s="2">
        <f>IF(B238="","",COUNT($B$2:B238))</f>
        <v/>
      </c>
      <c r="B238" s="31" t="n"/>
      <c r="C238" s="4" t="n"/>
      <c r="D238" s="5" t="n"/>
      <c r="E238" s="4" t="n"/>
      <c r="F238" s="4" t="n"/>
      <c r="G238" s="5" t="n"/>
      <c r="H238" s="5" t="n"/>
      <c r="I238" s="5" t="n"/>
      <c r="J238" s="32" t="n"/>
      <c r="K238" s="32" t="n"/>
      <c r="L238" s="33">
        <f>IF(OR(J238="",K238=""),"",IFERROR(K238-J238,0))</f>
        <v/>
      </c>
      <c r="M238" s="32" t="n"/>
      <c r="N238" s="33">
        <f>IF(L238="","",IF(F238="Privé",0,L238-M238))</f>
        <v/>
      </c>
      <c r="O238" s="34">
        <f>IF(F238="","",IFERROR(VLOOKUP(F238,'Instellingen &amp; Instructies'!$A$8:$B$10,2,FALSE),0))</f>
        <v/>
      </c>
      <c r="P238" s="34">
        <f>IF(OR(N238="",O238=""),"",N238*O238)</f>
        <v/>
      </c>
      <c r="Q238" s="2">
        <f>IF(OR(J238="",K238=""),IF(OR(J238&lt;&gt;"",K238&lt;&gt;""),"Ontbrekende km-stand",""),IF(K238&lt;J238,"Controleer km-stand",IF(N238&lt;0,"Controleer privé km","OK")))</f>
        <v/>
      </c>
      <c r="R238" s="5" t="n"/>
    </row>
    <row r="239">
      <c r="A239" s="9">
        <f>IF(B239="","",COUNT($B$2:B239))</f>
        <v/>
      </c>
      <c r="B239" s="31" t="n"/>
      <c r="C239" s="4" t="n"/>
      <c r="D239" s="5" t="n"/>
      <c r="E239" s="4" t="n"/>
      <c r="F239" s="4" t="n"/>
      <c r="G239" s="5" t="n"/>
      <c r="H239" s="5" t="n"/>
      <c r="I239" s="5" t="n"/>
      <c r="J239" s="32" t="n"/>
      <c r="K239" s="32" t="n"/>
      <c r="L239" s="35">
        <f>IF(OR(J239="",K239=""),"",IFERROR(K239-J239,0))</f>
        <v/>
      </c>
      <c r="M239" s="32" t="n"/>
      <c r="N239" s="35">
        <f>IF(L239="","",IF(F239="Privé",0,L239-M239))</f>
        <v/>
      </c>
      <c r="O239" s="36">
        <f>IF(F239="","",IFERROR(VLOOKUP(F239,'Instellingen &amp; Instructies'!$A$8:$B$10,2,FALSE),0))</f>
        <v/>
      </c>
      <c r="P239" s="36">
        <f>IF(OR(N239="",O239=""),"",N239*O239)</f>
        <v/>
      </c>
      <c r="Q239" s="9">
        <f>IF(OR(J239="",K239=""),IF(OR(J239&lt;&gt;"",K239&lt;&gt;""),"Ontbrekende km-stand",""),IF(K239&lt;J239,"Controleer km-stand",IF(N239&lt;0,"Controleer privé km","OK")))</f>
        <v/>
      </c>
      <c r="R239" s="5" t="n"/>
    </row>
    <row r="240">
      <c r="A240" s="2">
        <f>IF(B240="","",COUNT($B$2:B240))</f>
        <v/>
      </c>
      <c r="B240" s="31" t="n"/>
      <c r="C240" s="4" t="n"/>
      <c r="D240" s="5" t="n"/>
      <c r="E240" s="4" t="n"/>
      <c r="F240" s="4" t="n"/>
      <c r="G240" s="5" t="n"/>
      <c r="H240" s="5" t="n"/>
      <c r="I240" s="5" t="n"/>
      <c r="J240" s="32" t="n"/>
      <c r="K240" s="32" t="n"/>
      <c r="L240" s="33">
        <f>IF(OR(J240="",K240=""),"",IFERROR(K240-J240,0))</f>
        <v/>
      </c>
      <c r="M240" s="32" t="n"/>
      <c r="N240" s="33">
        <f>IF(L240="","",IF(F240="Privé",0,L240-M240))</f>
        <v/>
      </c>
      <c r="O240" s="34">
        <f>IF(F240="","",IFERROR(VLOOKUP(F240,'Instellingen &amp; Instructies'!$A$8:$B$10,2,FALSE),0))</f>
        <v/>
      </c>
      <c r="P240" s="34">
        <f>IF(OR(N240="",O240=""),"",N240*O240)</f>
        <v/>
      </c>
      <c r="Q240" s="2">
        <f>IF(OR(J240="",K240=""),IF(OR(J240&lt;&gt;"",K240&lt;&gt;""),"Ontbrekende km-stand",""),IF(K240&lt;J240,"Controleer km-stand",IF(N240&lt;0,"Controleer privé km","OK")))</f>
        <v/>
      </c>
      <c r="R240" s="5" t="n"/>
    </row>
    <row r="241">
      <c r="A241" s="9">
        <f>IF(B241="","",COUNT($B$2:B241))</f>
        <v/>
      </c>
      <c r="B241" s="31" t="n"/>
      <c r="C241" s="4" t="n"/>
      <c r="D241" s="5" t="n"/>
      <c r="E241" s="4" t="n"/>
      <c r="F241" s="4" t="n"/>
      <c r="G241" s="5" t="n"/>
      <c r="H241" s="5" t="n"/>
      <c r="I241" s="5" t="n"/>
      <c r="J241" s="32" t="n"/>
      <c r="K241" s="32" t="n"/>
      <c r="L241" s="35">
        <f>IF(OR(J241="",K241=""),"",IFERROR(K241-J241,0))</f>
        <v/>
      </c>
      <c r="M241" s="32" t="n"/>
      <c r="N241" s="35">
        <f>IF(L241="","",IF(F241="Privé",0,L241-M241))</f>
        <v/>
      </c>
      <c r="O241" s="36">
        <f>IF(F241="","",IFERROR(VLOOKUP(F241,'Instellingen &amp; Instructies'!$A$8:$B$10,2,FALSE),0))</f>
        <v/>
      </c>
      <c r="P241" s="36">
        <f>IF(OR(N241="",O241=""),"",N241*O241)</f>
        <v/>
      </c>
      <c r="Q241" s="9">
        <f>IF(OR(J241="",K241=""),IF(OR(J241&lt;&gt;"",K241&lt;&gt;""),"Ontbrekende km-stand",""),IF(K241&lt;J241,"Controleer km-stand",IF(N241&lt;0,"Controleer privé km","OK")))</f>
        <v/>
      </c>
      <c r="R241" s="5" t="n"/>
    </row>
    <row r="242">
      <c r="A242" s="2">
        <f>IF(B242="","",COUNT($B$2:B242))</f>
        <v/>
      </c>
      <c r="B242" s="31" t="n"/>
      <c r="C242" s="4" t="n"/>
      <c r="D242" s="5" t="n"/>
      <c r="E242" s="4" t="n"/>
      <c r="F242" s="4" t="n"/>
      <c r="G242" s="5" t="n"/>
      <c r="H242" s="5" t="n"/>
      <c r="I242" s="5" t="n"/>
      <c r="J242" s="32" t="n"/>
      <c r="K242" s="32" t="n"/>
      <c r="L242" s="33">
        <f>IF(OR(J242="",K242=""),"",IFERROR(K242-J242,0))</f>
        <v/>
      </c>
      <c r="M242" s="32" t="n"/>
      <c r="N242" s="33">
        <f>IF(L242="","",IF(F242="Privé",0,L242-M242))</f>
        <v/>
      </c>
      <c r="O242" s="34">
        <f>IF(F242="","",IFERROR(VLOOKUP(F242,'Instellingen &amp; Instructies'!$A$8:$B$10,2,FALSE),0))</f>
        <v/>
      </c>
      <c r="P242" s="34">
        <f>IF(OR(N242="",O242=""),"",N242*O242)</f>
        <v/>
      </c>
      <c r="Q242" s="2">
        <f>IF(OR(J242="",K242=""),IF(OR(J242&lt;&gt;"",K242&lt;&gt;""),"Ontbrekende km-stand",""),IF(K242&lt;J242,"Controleer km-stand",IF(N242&lt;0,"Controleer privé km","OK")))</f>
        <v/>
      </c>
      <c r="R242" s="5" t="n"/>
    </row>
    <row r="243">
      <c r="A243" s="9">
        <f>IF(B243="","",COUNT($B$2:B243))</f>
        <v/>
      </c>
      <c r="B243" s="31" t="n"/>
      <c r="C243" s="4" t="n"/>
      <c r="D243" s="5" t="n"/>
      <c r="E243" s="4" t="n"/>
      <c r="F243" s="4" t="n"/>
      <c r="G243" s="5" t="n"/>
      <c r="H243" s="5" t="n"/>
      <c r="I243" s="5" t="n"/>
      <c r="J243" s="32" t="n"/>
      <c r="K243" s="32" t="n"/>
      <c r="L243" s="35">
        <f>IF(OR(J243="",K243=""),"",IFERROR(K243-J243,0))</f>
        <v/>
      </c>
      <c r="M243" s="32" t="n"/>
      <c r="N243" s="35">
        <f>IF(L243="","",IF(F243="Privé",0,L243-M243))</f>
        <v/>
      </c>
      <c r="O243" s="36">
        <f>IF(F243="","",IFERROR(VLOOKUP(F243,'Instellingen &amp; Instructies'!$A$8:$B$10,2,FALSE),0))</f>
        <v/>
      </c>
      <c r="P243" s="36">
        <f>IF(OR(N243="",O243=""),"",N243*O243)</f>
        <v/>
      </c>
      <c r="Q243" s="9">
        <f>IF(OR(J243="",K243=""),IF(OR(J243&lt;&gt;"",K243&lt;&gt;""),"Ontbrekende km-stand",""),IF(K243&lt;J243,"Controleer km-stand",IF(N243&lt;0,"Controleer privé km","OK")))</f>
        <v/>
      </c>
      <c r="R243" s="5" t="n"/>
    </row>
    <row r="244">
      <c r="A244" s="2">
        <f>IF(B244="","",COUNT($B$2:B244))</f>
        <v/>
      </c>
      <c r="B244" s="31" t="n"/>
      <c r="C244" s="4" t="n"/>
      <c r="D244" s="5" t="n"/>
      <c r="E244" s="4" t="n"/>
      <c r="F244" s="4" t="n"/>
      <c r="G244" s="5" t="n"/>
      <c r="H244" s="5" t="n"/>
      <c r="I244" s="5" t="n"/>
      <c r="J244" s="32" t="n"/>
      <c r="K244" s="32" t="n"/>
      <c r="L244" s="33">
        <f>IF(OR(J244="",K244=""),"",IFERROR(K244-J244,0))</f>
        <v/>
      </c>
      <c r="M244" s="32" t="n"/>
      <c r="N244" s="33">
        <f>IF(L244="","",IF(F244="Privé",0,L244-M244))</f>
        <v/>
      </c>
      <c r="O244" s="34">
        <f>IF(F244="","",IFERROR(VLOOKUP(F244,'Instellingen &amp; Instructies'!$A$8:$B$10,2,FALSE),0))</f>
        <v/>
      </c>
      <c r="P244" s="34">
        <f>IF(OR(N244="",O244=""),"",N244*O244)</f>
        <v/>
      </c>
      <c r="Q244" s="2">
        <f>IF(OR(J244="",K244=""),IF(OR(J244&lt;&gt;"",K244&lt;&gt;""),"Ontbrekende km-stand",""),IF(K244&lt;J244,"Controleer km-stand",IF(N244&lt;0,"Controleer privé km","OK")))</f>
        <v/>
      </c>
      <c r="R244" s="5" t="n"/>
    </row>
    <row r="245">
      <c r="A245" s="9">
        <f>IF(B245="","",COUNT($B$2:B245))</f>
        <v/>
      </c>
      <c r="B245" s="31" t="n"/>
      <c r="C245" s="4" t="n"/>
      <c r="D245" s="5" t="n"/>
      <c r="E245" s="4" t="n"/>
      <c r="F245" s="4" t="n"/>
      <c r="G245" s="5" t="n"/>
      <c r="H245" s="5" t="n"/>
      <c r="I245" s="5" t="n"/>
      <c r="J245" s="32" t="n"/>
      <c r="K245" s="32" t="n"/>
      <c r="L245" s="35">
        <f>IF(OR(J245="",K245=""),"",IFERROR(K245-J245,0))</f>
        <v/>
      </c>
      <c r="M245" s="32" t="n"/>
      <c r="N245" s="35">
        <f>IF(L245="","",IF(F245="Privé",0,L245-M245))</f>
        <v/>
      </c>
      <c r="O245" s="36">
        <f>IF(F245="","",IFERROR(VLOOKUP(F245,'Instellingen &amp; Instructies'!$A$8:$B$10,2,FALSE),0))</f>
        <v/>
      </c>
      <c r="P245" s="36">
        <f>IF(OR(N245="",O245=""),"",N245*O245)</f>
        <v/>
      </c>
      <c r="Q245" s="9">
        <f>IF(OR(J245="",K245=""),IF(OR(J245&lt;&gt;"",K245&lt;&gt;""),"Ontbrekende km-stand",""),IF(K245&lt;J245,"Controleer km-stand",IF(N245&lt;0,"Controleer privé km","OK")))</f>
        <v/>
      </c>
      <c r="R245" s="5" t="n"/>
    </row>
    <row r="246">
      <c r="A246" s="2">
        <f>IF(B246="","",COUNT($B$2:B246))</f>
        <v/>
      </c>
      <c r="B246" s="31" t="n"/>
      <c r="C246" s="4" t="n"/>
      <c r="D246" s="5" t="n"/>
      <c r="E246" s="4" t="n"/>
      <c r="F246" s="4" t="n"/>
      <c r="G246" s="5" t="n"/>
      <c r="H246" s="5" t="n"/>
      <c r="I246" s="5" t="n"/>
      <c r="J246" s="32" t="n"/>
      <c r="K246" s="32" t="n"/>
      <c r="L246" s="33">
        <f>IF(OR(J246="",K246=""),"",IFERROR(K246-J246,0))</f>
        <v/>
      </c>
      <c r="M246" s="32" t="n"/>
      <c r="N246" s="33">
        <f>IF(L246="","",IF(F246="Privé",0,L246-M246))</f>
        <v/>
      </c>
      <c r="O246" s="34">
        <f>IF(F246="","",IFERROR(VLOOKUP(F246,'Instellingen &amp; Instructies'!$A$8:$B$10,2,FALSE),0))</f>
        <v/>
      </c>
      <c r="P246" s="34">
        <f>IF(OR(N246="",O246=""),"",N246*O246)</f>
        <v/>
      </c>
      <c r="Q246" s="2">
        <f>IF(OR(J246="",K246=""),IF(OR(J246&lt;&gt;"",K246&lt;&gt;""),"Ontbrekende km-stand",""),IF(K246&lt;J246,"Controleer km-stand",IF(N246&lt;0,"Controleer privé km","OK")))</f>
        <v/>
      </c>
      <c r="R246" s="5" t="n"/>
    </row>
    <row r="247">
      <c r="A247" s="9">
        <f>IF(B247="","",COUNT($B$2:B247))</f>
        <v/>
      </c>
      <c r="B247" s="31" t="n"/>
      <c r="C247" s="4" t="n"/>
      <c r="D247" s="5" t="n"/>
      <c r="E247" s="4" t="n"/>
      <c r="F247" s="4" t="n"/>
      <c r="G247" s="5" t="n"/>
      <c r="H247" s="5" t="n"/>
      <c r="I247" s="5" t="n"/>
      <c r="J247" s="32" t="n"/>
      <c r="K247" s="32" t="n"/>
      <c r="L247" s="35">
        <f>IF(OR(J247="",K247=""),"",IFERROR(K247-J247,0))</f>
        <v/>
      </c>
      <c r="M247" s="32" t="n"/>
      <c r="N247" s="35">
        <f>IF(L247="","",IF(F247="Privé",0,L247-M247))</f>
        <v/>
      </c>
      <c r="O247" s="36">
        <f>IF(F247="","",IFERROR(VLOOKUP(F247,'Instellingen &amp; Instructies'!$A$8:$B$10,2,FALSE),0))</f>
        <v/>
      </c>
      <c r="P247" s="36">
        <f>IF(OR(N247="",O247=""),"",N247*O247)</f>
        <v/>
      </c>
      <c r="Q247" s="9">
        <f>IF(OR(J247="",K247=""),IF(OR(J247&lt;&gt;"",K247&lt;&gt;""),"Ontbrekende km-stand",""),IF(K247&lt;J247,"Controleer km-stand",IF(N247&lt;0,"Controleer privé km","OK")))</f>
        <v/>
      </c>
      <c r="R247" s="5" t="n"/>
    </row>
    <row r="248">
      <c r="A248" s="2">
        <f>IF(B248="","",COUNT($B$2:B248))</f>
        <v/>
      </c>
      <c r="B248" s="31" t="n"/>
      <c r="C248" s="4" t="n"/>
      <c r="D248" s="5" t="n"/>
      <c r="E248" s="4" t="n"/>
      <c r="F248" s="4" t="n"/>
      <c r="G248" s="5" t="n"/>
      <c r="H248" s="5" t="n"/>
      <c r="I248" s="5" t="n"/>
      <c r="J248" s="32" t="n"/>
      <c r="K248" s="32" t="n"/>
      <c r="L248" s="33">
        <f>IF(OR(J248="",K248=""),"",IFERROR(K248-J248,0))</f>
        <v/>
      </c>
      <c r="M248" s="32" t="n"/>
      <c r="N248" s="33">
        <f>IF(L248="","",IF(F248="Privé",0,L248-M248))</f>
        <v/>
      </c>
      <c r="O248" s="34">
        <f>IF(F248="","",IFERROR(VLOOKUP(F248,'Instellingen &amp; Instructies'!$A$8:$B$10,2,FALSE),0))</f>
        <v/>
      </c>
      <c r="P248" s="34">
        <f>IF(OR(N248="",O248=""),"",N248*O248)</f>
        <v/>
      </c>
      <c r="Q248" s="2">
        <f>IF(OR(J248="",K248=""),IF(OR(J248&lt;&gt;"",K248&lt;&gt;""),"Ontbrekende km-stand",""),IF(K248&lt;J248,"Controleer km-stand",IF(N248&lt;0,"Controleer privé km","OK")))</f>
        <v/>
      </c>
      <c r="R248" s="5" t="n"/>
    </row>
    <row r="249">
      <c r="A249" s="9">
        <f>IF(B249="","",COUNT($B$2:B249))</f>
        <v/>
      </c>
      <c r="B249" s="31" t="n"/>
      <c r="C249" s="4" t="n"/>
      <c r="D249" s="5" t="n"/>
      <c r="E249" s="4" t="n"/>
      <c r="F249" s="4" t="n"/>
      <c r="G249" s="5" t="n"/>
      <c r="H249" s="5" t="n"/>
      <c r="I249" s="5" t="n"/>
      <c r="J249" s="32" t="n"/>
      <c r="K249" s="32" t="n"/>
      <c r="L249" s="35">
        <f>IF(OR(J249="",K249=""),"",IFERROR(K249-J249,0))</f>
        <v/>
      </c>
      <c r="M249" s="32" t="n"/>
      <c r="N249" s="35">
        <f>IF(L249="","",IF(F249="Privé",0,L249-M249))</f>
        <v/>
      </c>
      <c r="O249" s="36">
        <f>IF(F249="","",IFERROR(VLOOKUP(F249,'Instellingen &amp; Instructies'!$A$8:$B$10,2,FALSE),0))</f>
        <v/>
      </c>
      <c r="P249" s="36">
        <f>IF(OR(N249="",O249=""),"",N249*O249)</f>
        <v/>
      </c>
      <c r="Q249" s="9">
        <f>IF(OR(J249="",K249=""),IF(OR(J249&lt;&gt;"",K249&lt;&gt;""),"Ontbrekende km-stand",""),IF(K249&lt;J249,"Controleer km-stand",IF(N249&lt;0,"Controleer privé km","OK")))</f>
        <v/>
      </c>
      <c r="R249" s="5" t="n"/>
    </row>
    <row r="250">
      <c r="A250" s="2">
        <f>IF(B250="","",COUNT($B$2:B250))</f>
        <v/>
      </c>
      <c r="B250" s="31" t="n"/>
      <c r="C250" s="4" t="n"/>
      <c r="D250" s="5" t="n"/>
      <c r="E250" s="4" t="n"/>
      <c r="F250" s="4" t="n"/>
      <c r="G250" s="5" t="n"/>
      <c r="H250" s="5" t="n"/>
      <c r="I250" s="5" t="n"/>
      <c r="J250" s="32" t="n"/>
      <c r="K250" s="32" t="n"/>
      <c r="L250" s="33">
        <f>IF(OR(J250="",K250=""),"",IFERROR(K250-J250,0))</f>
        <v/>
      </c>
      <c r="M250" s="32" t="n"/>
      <c r="N250" s="33">
        <f>IF(L250="","",IF(F250="Privé",0,L250-M250))</f>
        <v/>
      </c>
      <c r="O250" s="34">
        <f>IF(F250="","",IFERROR(VLOOKUP(F250,'Instellingen &amp; Instructies'!$A$8:$B$10,2,FALSE),0))</f>
        <v/>
      </c>
      <c r="P250" s="34">
        <f>IF(OR(N250="",O250=""),"",N250*O250)</f>
        <v/>
      </c>
      <c r="Q250" s="2">
        <f>IF(OR(J250="",K250=""),IF(OR(J250&lt;&gt;"",K250&lt;&gt;""),"Ontbrekende km-stand",""),IF(K250&lt;J250,"Controleer km-stand",IF(N250&lt;0,"Controleer privé km","OK")))</f>
        <v/>
      </c>
      <c r="R250" s="5" t="n"/>
    </row>
    <row r="251">
      <c r="A251" s="9">
        <f>IF(B251="","",COUNT($B$2:B251))</f>
        <v/>
      </c>
      <c r="B251" s="31" t="n"/>
      <c r="C251" s="4" t="n"/>
      <c r="D251" s="5" t="n"/>
      <c r="E251" s="4" t="n"/>
      <c r="F251" s="4" t="n"/>
      <c r="G251" s="5" t="n"/>
      <c r="H251" s="5" t="n"/>
      <c r="I251" s="5" t="n"/>
      <c r="J251" s="32" t="n"/>
      <c r="K251" s="32" t="n"/>
      <c r="L251" s="35">
        <f>IF(OR(J251="",K251=""),"",IFERROR(K251-J251,0))</f>
        <v/>
      </c>
      <c r="M251" s="32" t="n"/>
      <c r="N251" s="35">
        <f>IF(L251="","",IF(F251="Privé",0,L251-M251))</f>
        <v/>
      </c>
      <c r="O251" s="36">
        <f>IF(F251="","",IFERROR(VLOOKUP(F251,'Instellingen &amp; Instructies'!$A$8:$B$10,2,FALSE),0))</f>
        <v/>
      </c>
      <c r="P251" s="36">
        <f>IF(OR(N251="",O251=""),"",N251*O251)</f>
        <v/>
      </c>
      <c r="Q251" s="9">
        <f>IF(OR(J251="",K251=""),IF(OR(J251&lt;&gt;"",K251&lt;&gt;""),"Ontbrekende km-stand",""),IF(K251&lt;J251,"Controleer km-stand",IF(N251&lt;0,"Controleer privé km","OK")))</f>
        <v/>
      </c>
      <c r="R251" s="5" t="n"/>
    </row>
    <row r="252">
      <c r="A252" s="2">
        <f>IF(B252="","",COUNT($B$2:B252))</f>
        <v/>
      </c>
      <c r="B252" s="31" t="n"/>
      <c r="C252" s="4" t="n"/>
      <c r="D252" s="5" t="n"/>
      <c r="E252" s="4" t="n"/>
      <c r="F252" s="4" t="n"/>
      <c r="G252" s="5" t="n"/>
      <c r="H252" s="5" t="n"/>
      <c r="I252" s="5" t="n"/>
      <c r="J252" s="32" t="n"/>
      <c r="K252" s="32" t="n"/>
      <c r="L252" s="33">
        <f>IF(OR(J252="",K252=""),"",IFERROR(K252-J252,0))</f>
        <v/>
      </c>
      <c r="M252" s="32" t="n"/>
      <c r="N252" s="33">
        <f>IF(L252="","",IF(F252="Privé",0,L252-M252))</f>
        <v/>
      </c>
      <c r="O252" s="34">
        <f>IF(F252="","",IFERROR(VLOOKUP(F252,'Instellingen &amp; Instructies'!$A$8:$B$10,2,FALSE),0))</f>
        <v/>
      </c>
      <c r="P252" s="34">
        <f>IF(OR(N252="",O252=""),"",N252*O252)</f>
        <v/>
      </c>
      <c r="Q252" s="2">
        <f>IF(OR(J252="",K252=""),IF(OR(J252&lt;&gt;"",K252&lt;&gt;""),"Ontbrekende km-stand",""),IF(K252&lt;J252,"Controleer km-stand",IF(N252&lt;0,"Controleer privé km","OK")))</f>
        <v/>
      </c>
      <c r="R252" s="5" t="n"/>
    </row>
    <row r="253">
      <c r="A253" s="9">
        <f>IF(B253="","",COUNT($B$2:B253))</f>
        <v/>
      </c>
      <c r="B253" s="31" t="n"/>
      <c r="C253" s="4" t="n"/>
      <c r="D253" s="5" t="n"/>
      <c r="E253" s="4" t="n"/>
      <c r="F253" s="4" t="n"/>
      <c r="G253" s="5" t="n"/>
      <c r="H253" s="5" t="n"/>
      <c r="I253" s="5" t="n"/>
      <c r="J253" s="32" t="n"/>
      <c r="K253" s="32" t="n"/>
      <c r="L253" s="35">
        <f>IF(OR(J253="",K253=""),"",IFERROR(K253-J253,0))</f>
        <v/>
      </c>
      <c r="M253" s="32" t="n"/>
      <c r="N253" s="35">
        <f>IF(L253="","",IF(F253="Privé",0,L253-M253))</f>
        <v/>
      </c>
      <c r="O253" s="36">
        <f>IF(F253="","",IFERROR(VLOOKUP(F253,'Instellingen &amp; Instructies'!$A$8:$B$10,2,FALSE),0))</f>
        <v/>
      </c>
      <c r="P253" s="36">
        <f>IF(OR(N253="",O253=""),"",N253*O253)</f>
        <v/>
      </c>
      <c r="Q253" s="9">
        <f>IF(OR(J253="",K253=""),IF(OR(J253&lt;&gt;"",K253&lt;&gt;""),"Ontbrekende km-stand",""),IF(K253&lt;J253,"Controleer km-stand",IF(N253&lt;0,"Controleer privé km","OK")))</f>
        <v/>
      </c>
      <c r="R253" s="5" t="n"/>
    </row>
    <row r="254">
      <c r="A254" s="2">
        <f>IF(B254="","",COUNT($B$2:B254))</f>
        <v/>
      </c>
      <c r="B254" s="31" t="n"/>
      <c r="C254" s="4" t="n"/>
      <c r="D254" s="5" t="n"/>
      <c r="E254" s="4" t="n"/>
      <c r="F254" s="4" t="n"/>
      <c r="G254" s="5" t="n"/>
      <c r="H254" s="5" t="n"/>
      <c r="I254" s="5" t="n"/>
      <c r="J254" s="32" t="n"/>
      <c r="K254" s="32" t="n"/>
      <c r="L254" s="33">
        <f>IF(OR(J254="",K254=""),"",IFERROR(K254-J254,0))</f>
        <v/>
      </c>
      <c r="M254" s="32" t="n"/>
      <c r="N254" s="33">
        <f>IF(L254="","",IF(F254="Privé",0,L254-M254))</f>
        <v/>
      </c>
      <c r="O254" s="34">
        <f>IF(F254="","",IFERROR(VLOOKUP(F254,'Instellingen &amp; Instructies'!$A$8:$B$10,2,FALSE),0))</f>
        <v/>
      </c>
      <c r="P254" s="34">
        <f>IF(OR(N254="",O254=""),"",N254*O254)</f>
        <v/>
      </c>
      <c r="Q254" s="2">
        <f>IF(OR(J254="",K254=""),IF(OR(J254&lt;&gt;"",K254&lt;&gt;""),"Ontbrekende km-stand",""),IF(K254&lt;J254,"Controleer km-stand",IF(N254&lt;0,"Controleer privé km","OK")))</f>
        <v/>
      </c>
      <c r="R254" s="5" t="n"/>
    </row>
    <row r="255">
      <c r="A255" s="9">
        <f>IF(B255="","",COUNT($B$2:B255))</f>
        <v/>
      </c>
      <c r="B255" s="31" t="n"/>
      <c r="C255" s="4" t="n"/>
      <c r="D255" s="5" t="n"/>
      <c r="E255" s="4" t="n"/>
      <c r="F255" s="4" t="n"/>
      <c r="G255" s="5" t="n"/>
      <c r="H255" s="5" t="n"/>
      <c r="I255" s="5" t="n"/>
      <c r="J255" s="32" t="n"/>
      <c r="K255" s="32" t="n"/>
      <c r="L255" s="35">
        <f>IF(OR(J255="",K255=""),"",IFERROR(K255-J255,0))</f>
        <v/>
      </c>
      <c r="M255" s="32" t="n"/>
      <c r="N255" s="35">
        <f>IF(L255="","",IF(F255="Privé",0,L255-M255))</f>
        <v/>
      </c>
      <c r="O255" s="36">
        <f>IF(F255="","",IFERROR(VLOOKUP(F255,'Instellingen &amp; Instructies'!$A$8:$B$10,2,FALSE),0))</f>
        <v/>
      </c>
      <c r="P255" s="36">
        <f>IF(OR(N255="",O255=""),"",N255*O255)</f>
        <v/>
      </c>
      <c r="Q255" s="9">
        <f>IF(OR(J255="",K255=""),IF(OR(J255&lt;&gt;"",K255&lt;&gt;""),"Ontbrekende km-stand",""),IF(K255&lt;J255,"Controleer km-stand",IF(N255&lt;0,"Controleer privé km","OK")))</f>
        <v/>
      </c>
      <c r="R255" s="5" t="n"/>
    </row>
    <row r="256">
      <c r="A256" s="2">
        <f>IF(B256="","",COUNT($B$2:B256))</f>
        <v/>
      </c>
      <c r="B256" s="31" t="n"/>
      <c r="C256" s="4" t="n"/>
      <c r="D256" s="5" t="n"/>
      <c r="E256" s="4" t="n"/>
      <c r="F256" s="4" t="n"/>
      <c r="G256" s="5" t="n"/>
      <c r="H256" s="5" t="n"/>
      <c r="I256" s="5" t="n"/>
      <c r="J256" s="32" t="n"/>
      <c r="K256" s="32" t="n"/>
      <c r="L256" s="33">
        <f>IF(OR(J256="",K256=""),"",IFERROR(K256-J256,0))</f>
        <v/>
      </c>
      <c r="M256" s="32" t="n"/>
      <c r="N256" s="33">
        <f>IF(L256="","",IF(F256="Privé",0,L256-M256))</f>
        <v/>
      </c>
      <c r="O256" s="34">
        <f>IF(F256="","",IFERROR(VLOOKUP(F256,'Instellingen &amp; Instructies'!$A$8:$B$10,2,FALSE),0))</f>
        <v/>
      </c>
      <c r="P256" s="34">
        <f>IF(OR(N256="",O256=""),"",N256*O256)</f>
        <v/>
      </c>
      <c r="Q256" s="2">
        <f>IF(OR(J256="",K256=""),IF(OR(J256&lt;&gt;"",K256&lt;&gt;""),"Ontbrekende km-stand",""),IF(K256&lt;J256,"Controleer km-stand",IF(N256&lt;0,"Controleer privé km","OK")))</f>
        <v/>
      </c>
      <c r="R256" s="5" t="n"/>
    </row>
    <row r="257">
      <c r="A257" s="9">
        <f>IF(B257="","",COUNT($B$2:B257))</f>
        <v/>
      </c>
      <c r="B257" s="31" t="n"/>
      <c r="C257" s="4" t="n"/>
      <c r="D257" s="5" t="n"/>
      <c r="E257" s="4" t="n"/>
      <c r="F257" s="4" t="n"/>
      <c r="G257" s="5" t="n"/>
      <c r="H257" s="5" t="n"/>
      <c r="I257" s="5" t="n"/>
      <c r="J257" s="32" t="n"/>
      <c r="K257" s="32" t="n"/>
      <c r="L257" s="35">
        <f>IF(OR(J257="",K257=""),"",IFERROR(K257-J257,0))</f>
        <v/>
      </c>
      <c r="M257" s="32" t="n"/>
      <c r="N257" s="35">
        <f>IF(L257="","",IF(F257="Privé",0,L257-M257))</f>
        <v/>
      </c>
      <c r="O257" s="36">
        <f>IF(F257="","",IFERROR(VLOOKUP(F257,'Instellingen &amp; Instructies'!$A$8:$B$10,2,FALSE),0))</f>
        <v/>
      </c>
      <c r="P257" s="36">
        <f>IF(OR(N257="",O257=""),"",N257*O257)</f>
        <v/>
      </c>
      <c r="Q257" s="9">
        <f>IF(OR(J257="",K257=""),IF(OR(J257&lt;&gt;"",K257&lt;&gt;""),"Ontbrekende km-stand",""),IF(K257&lt;J257,"Controleer km-stand",IF(N257&lt;0,"Controleer privé km","OK")))</f>
        <v/>
      </c>
      <c r="R257" s="5" t="n"/>
    </row>
    <row r="258">
      <c r="A258" s="2">
        <f>IF(B258="","",COUNT($B$2:B258))</f>
        <v/>
      </c>
      <c r="B258" s="31" t="n"/>
      <c r="C258" s="4" t="n"/>
      <c r="D258" s="5" t="n"/>
      <c r="E258" s="4" t="n"/>
      <c r="F258" s="4" t="n"/>
      <c r="G258" s="5" t="n"/>
      <c r="H258" s="5" t="n"/>
      <c r="I258" s="5" t="n"/>
      <c r="J258" s="32" t="n"/>
      <c r="K258" s="32" t="n"/>
      <c r="L258" s="33">
        <f>IF(OR(J258="",K258=""),"",IFERROR(K258-J258,0))</f>
        <v/>
      </c>
      <c r="M258" s="32" t="n"/>
      <c r="N258" s="33">
        <f>IF(L258="","",IF(F258="Privé",0,L258-M258))</f>
        <v/>
      </c>
      <c r="O258" s="34">
        <f>IF(F258="","",IFERROR(VLOOKUP(F258,'Instellingen &amp; Instructies'!$A$8:$B$10,2,FALSE),0))</f>
        <v/>
      </c>
      <c r="P258" s="34">
        <f>IF(OR(N258="",O258=""),"",N258*O258)</f>
        <v/>
      </c>
      <c r="Q258" s="2">
        <f>IF(OR(J258="",K258=""),IF(OR(J258&lt;&gt;"",K258&lt;&gt;""),"Ontbrekende km-stand",""),IF(K258&lt;J258,"Controleer km-stand",IF(N258&lt;0,"Controleer privé km","OK")))</f>
        <v/>
      </c>
      <c r="R258" s="5" t="n"/>
    </row>
    <row r="259">
      <c r="A259" s="9">
        <f>IF(B259="","",COUNT($B$2:B259))</f>
        <v/>
      </c>
      <c r="B259" s="31" t="n"/>
      <c r="C259" s="4" t="n"/>
      <c r="D259" s="5" t="n"/>
      <c r="E259" s="4" t="n"/>
      <c r="F259" s="4" t="n"/>
      <c r="G259" s="5" t="n"/>
      <c r="H259" s="5" t="n"/>
      <c r="I259" s="5" t="n"/>
      <c r="J259" s="32" t="n"/>
      <c r="K259" s="32" t="n"/>
      <c r="L259" s="35">
        <f>IF(OR(J259="",K259=""),"",IFERROR(K259-J259,0))</f>
        <v/>
      </c>
      <c r="M259" s="32" t="n"/>
      <c r="N259" s="35">
        <f>IF(L259="","",IF(F259="Privé",0,L259-M259))</f>
        <v/>
      </c>
      <c r="O259" s="36">
        <f>IF(F259="","",IFERROR(VLOOKUP(F259,'Instellingen &amp; Instructies'!$A$8:$B$10,2,FALSE),0))</f>
        <v/>
      </c>
      <c r="P259" s="36">
        <f>IF(OR(N259="",O259=""),"",N259*O259)</f>
        <v/>
      </c>
      <c r="Q259" s="9">
        <f>IF(OR(J259="",K259=""),IF(OR(J259&lt;&gt;"",K259&lt;&gt;""),"Ontbrekende km-stand",""),IF(K259&lt;J259,"Controleer km-stand",IF(N259&lt;0,"Controleer privé km","OK")))</f>
        <v/>
      </c>
      <c r="R259" s="5" t="n"/>
    </row>
    <row r="260">
      <c r="A260" s="2">
        <f>IF(B260="","",COUNT($B$2:B260))</f>
        <v/>
      </c>
      <c r="B260" s="31" t="n"/>
      <c r="C260" s="4" t="n"/>
      <c r="D260" s="5" t="n"/>
      <c r="E260" s="4" t="n"/>
      <c r="F260" s="4" t="n"/>
      <c r="G260" s="5" t="n"/>
      <c r="H260" s="5" t="n"/>
      <c r="I260" s="5" t="n"/>
      <c r="J260" s="32" t="n"/>
      <c r="K260" s="32" t="n"/>
      <c r="L260" s="33">
        <f>IF(OR(J260="",K260=""),"",IFERROR(K260-J260,0))</f>
        <v/>
      </c>
      <c r="M260" s="32" t="n"/>
      <c r="N260" s="33">
        <f>IF(L260="","",IF(F260="Privé",0,L260-M260))</f>
        <v/>
      </c>
      <c r="O260" s="34">
        <f>IF(F260="","",IFERROR(VLOOKUP(F260,'Instellingen &amp; Instructies'!$A$8:$B$10,2,FALSE),0))</f>
        <v/>
      </c>
      <c r="P260" s="34">
        <f>IF(OR(N260="",O260=""),"",N260*O260)</f>
        <v/>
      </c>
      <c r="Q260" s="2">
        <f>IF(OR(J260="",K260=""),IF(OR(J260&lt;&gt;"",K260&lt;&gt;""),"Ontbrekende km-stand",""),IF(K260&lt;J260,"Controleer km-stand",IF(N260&lt;0,"Controleer privé km","OK")))</f>
        <v/>
      </c>
      <c r="R260" s="5" t="n"/>
    </row>
    <row r="261">
      <c r="A261" s="9">
        <f>IF(B261="","",COUNT($B$2:B261))</f>
        <v/>
      </c>
      <c r="B261" s="31" t="n"/>
      <c r="C261" s="4" t="n"/>
      <c r="D261" s="5" t="n"/>
      <c r="E261" s="4" t="n"/>
      <c r="F261" s="4" t="n"/>
      <c r="G261" s="5" t="n"/>
      <c r="H261" s="5" t="n"/>
      <c r="I261" s="5" t="n"/>
      <c r="J261" s="32" t="n"/>
      <c r="K261" s="32" t="n"/>
      <c r="L261" s="35">
        <f>IF(OR(J261="",K261=""),"",IFERROR(K261-J261,0))</f>
        <v/>
      </c>
      <c r="M261" s="32" t="n"/>
      <c r="N261" s="35">
        <f>IF(L261="","",IF(F261="Privé",0,L261-M261))</f>
        <v/>
      </c>
      <c r="O261" s="36">
        <f>IF(F261="","",IFERROR(VLOOKUP(F261,'Instellingen &amp; Instructies'!$A$8:$B$10,2,FALSE),0))</f>
        <v/>
      </c>
      <c r="P261" s="36">
        <f>IF(OR(N261="",O261=""),"",N261*O261)</f>
        <v/>
      </c>
      <c r="Q261" s="9">
        <f>IF(OR(J261="",K261=""),IF(OR(J261&lt;&gt;"",K261&lt;&gt;""),"Ontbrekende km-stand",""),IF(K261&lt;J261,"Controleer km-stand",IF(N261&lt;0,"Controleer privé km","OK")))</f>
        <v/>
      </c>
      <c r="R261" s="5" t="n"/>
    </row>
    <row r="262">
      <c r="A262" s="2">
        <f>IF(B262="","",COUNT($B$2:B262))</f>
        <v/>
      </c>
      <c r="B262" s="31" t="n"/>
      <c r="C262" s="4" t="n"/>
      <c r="D262" s="5" t="n"/>
      <c r="E262" s="4" t="n"/>
      <c r="F262" s="4" t="n"/>
      <c r="G262" s="5" t="n"/>
      <c r="H262" s="5" t="n"/>
      <c r="I262" s="5" t="n"/>
      <c r="J262" s="32" t="n"/>
      <c r="K262" s="32" t="n"/>
      <c r="L262" s="33">
        <f>IF(OR(J262="",K262=""),"",IFERROR(K262-J262,0))</f>
        <v/>
      </c>
      <c r="M262" s="32" t="n"/>
      <c r="N262" s="33">
        <f>IF(L262="","",IF(F262="Privé",0,L262-M262))</f>
        <v/>
      </c>
      <c r="O262" s="34">
        <f>IF(F262="","",IFERROR(VLOOKUP(F262,'Instellingen &amp; Instructies'!$A$8:$B$10,2,FALSE),0))</f>
        <v/>
      </c>
      <c r="P262" s="34">
        <f>IF(OR(N262="",O262=""),"",N262*O262)</f>
        <v/>
      </c>
      <c r="Q262" s="2">
        <f>IF(OR(J262="",K262=""),IF(OR(J262&lt;&gt;"",K262&lt;&gt;""),"Ontbrekende km-stand",""),IF(K262&lt;J262,"Controleer km-stand",IF(N262&lt;0,"Controleer privé km","OK")))</f>
        <v/>
      </c>
      <c r="R262" s="5" t="n"/>
    </row>
    <row r="263">
      <c r="A263" s="9">
        <f>IF(B263="","",COUNT($B$2:B263))</f>
        <v/>
      </c>
      <c r="B263" s="31" t="n"/>
      <c r="C263" s="4" t="n"/>
      <c r="D263" s="5" t="n"/>
      <c r="E263" s="4" t="n"/>
      <c r="F263" s="4" t="n"/>
      <c r="G263" s="5" t="n"/>
      <c r="H263" s="5" t="n"/>
      <c r="I263" s="5" t="n"/>
      <c r="J263" s="32" t="n"/>
      <c r="K263" s="32" t="n"/>
      <c r="L263" s="35">
        <f>IF(OR(J263="",K263=""),"",IFERROR(K263-J263,0))</f>
        <v/>
      </c>
      <c r="M263" s="32" t="n"/>
      <c r="N263" s="35">
        <f>IF(L263="","",IF(F263="Privé",0,L263-M263))</f>
        <v/>
      </c>
      <c r="O263" s="36">
        <f>IF(F263="","",IFERROR(VLOOKUP(F263,'Instellingen &amp; Instructies'!$A$8:$B$10,2,FALSE),0))</f>
        <v/>
      </c>
      <c r="P263" s="36">
        <f>IF(OR(N263="",O263=""),"",N263*O263)</f>
        <v/>
      </c>
      <c r="Q263" s="9">
        <f>IF(OR(J263="",K263=""),IF(OR(J263&lt;&gt;"",K263&lt;&gt;""),"Ontbrekende km-stand",""),IF(K263&lt;J263,"Controleer km-stand",IF(N263&lt;0,"Controleer privé km","OK")))</f>
        <v/>
      </c>
      <c r="R263" s="5" t="n"/>
    </row>
    <row r="264">
      <c r="A264" s="2">
        <f>IF(B264="","",COUNT($B$2:B264))</f>
        <v/>
      </c>
      <c r="B264" s="31" t="n"/>
      <c r="C264" s="4" t="n"/>
      <c r="D264" s="5" t="n"/>
      <c r="E264" s="4" t="n"/>
      <c r="F264" s="4" t="n"/>
      <c r="G264" s="5" t="n"/>
      <c r="H264" s="5" t="n"/>
      <c r="I264" s="5" t="n"/>
      <c r="J264" s="32" t="n"/>
      <c r="K264" s="32" t="n"/>
      <c r="L264" s="33">
        <f>IF(OR(J264="",K264=""),"",IFERROR(K264-J264,0))</f>
        <v/>
      </c>
      <c r="M264" s="32" t="n"/>
      <c r="N264" s="33">
        <f>IF(L264="","",IF(F264="Privé",0,L264-M264))</f>
        <v/>
      </c>
      <c r="O264" s="34">
        <f>IF(F264="","",IFERROR(VLOOKUP(F264,'Instellingen &amp; Instructies'!$A$8:$B$10,2,FALSE),0))</f>
        <v/>
      </c>
      <c r="P264" s="34">
        <f>IF(OR(N264="",O264=""),"",N264*O264)</f>
        <v/>
      </c>
      <c r="Q264" s="2">
        <f>IF(OR(J264="",K264=""),IF(OR(J264&lt;&gt;"",K264&lt;&gt;""),"Ontbrekende km-stand",""),IF(K264&lt;J264,"Controleer km-stand",IF(N264&lt;0,"Controleer privé km","OK")))</f>
        <v/>
      </c>
      <c r="R264" s="5" t="n"/>
    </row>
    <row r="265">
      <c r="A265" s="9">
        <f>IF(B265="","",COUNT($B$2:B265))</f>
        <v/>
      </c>
      <c r="B265" s="31" t="n"/>
      <c r="C265" s="4" t="n"/>
      <c r="D265" s="5" t="n"/>
      <c r="E265" s="4" t="n"/>
      <c r="F265" s="4" t="n"/>
      <c r="G265" s="5" t="n"/>
      <c r="H265" s="5" t="n"/>
      <c r="I265" s="5" t="n"/>
      <c r="J265" s="32" t="n"/>
      <c r="K265" s="32" t="n"/>
      <c r="L265" s="35">
        <f>IF(OR(J265="",K265=""),"",IFERROR(K265-J265,0))</f>
        <v/>
      </c>
      <c r="M265" s="32" t="n"/>
      <c r="N265" s="35">
        <f>IF(L265="","",IF(F265="Privé",0,L265-M265))</f>
        <v/>
      </c>
      <c r="O265" s="36">
        <f>IF(F265="","",IFERROR(VLOOKUP(F265,'Instellingen &amp; Instructies'!$A$8:$B$10,2,FALSE),0))</f>
        <v/>
      </c>
      <c r="P265" s="36">
        <f>IF(OR(N265="",O265=""),"",N265*O265)</f>
        <v/>
      </c>
      <c r="Q265" s="9">
        <f>IF(OR(J265="",K265=""),IF(OR(J265&lt;&gt;"",K265&lt;&gt;""),"Ontbrekende km-stand",""),IF(K265&lt;J265,"Controleer km-stand",IF(N265&lt;0,"Controleer privé km","OK")))</f>
        <v/>
      </c>
      <c r="R265" s="5" t="n"/>
    </row>
    <row r="266">
      <c r="A266" s="2">
        <f>IF(B266="","",COUNT($B$2:B266))</f>
        <v/>
      </c>
      <c r="B266" s="31" t="n"/>
      <c r="C266" s="4" t="n"/>
      <c r="D266" s="5" t="n"/>
      <c r="E266" s="4" t="n"/>
      <c r="F266" s="4" t="n"/>
      <c r="G266" s="5" t="n"/>
      <c r="H266" s="5" t="n"/>
      <c r="I266" s="5" t="n"/>
      <c r="J266" s="32" t="n"/>
      <c r="K266" s="32" t="n"/>
      <c r="L266" s="33">
        <f>IF(OR(J266="",K266=""),"",IFERROR(K266-J266,0))</f>
        <v/>
      </c>
      <c r="M266" s="32" t="n"/>
      <c r="N266" s="33">
        <f>IF(L266="","",IF(F266="Privé",0,L266-M266))</f>
        <v/>
      </c>
      <c r="O266" s="34">
        <f>IF(F266="","",IFERROR(VLOOKUP(F266,'Instellingen &amp; Instructies'!$A$8:$B$10,2,FALSE),0))</f>
        <v/>
      </c>
      <c r="P266" s="34">
        <f>IF(OR(N266="",O266=""),"",N266*O266)</f>
        <v/>
      </c>
      <c r="Q266" s="2">
        <f>IF(OR(J266="",K266=""),IF(OR(J266&lt;&gt;"",K266&lt;&gt;""),"Ontbrekende km-stand",""),IF(K266&lt;J266,"Controleer km-stand",IF(N266&lt;0,"Controleer privé km","OK")))</f>
        <v/>
      </c>
      <c r="R266" s="5" t="n"/>
    </row>
    <row r="267">
      <c r="A267" s="9">
        <f>IF(B267="","",COUNT($B$2:B267))</f>
        <v/>
      </c>
      <c r="B267" s="31" t="n"/>
      <c r="C267" s="4" t="n"/>
      <c r="D267" s="5" t="n"/>
      <c r="E267" s="4" t="n"/>
      <c r="F267" s="4" t="n"/>
      <c r="G267" s="5" t="n"/>
      <c r="H267" s="5" t="n"/>
      <c r="I267" s="5" t="n"/>
      <c r="J267" s="32" t="n"/>
      <c r="K267" s="32" t="n"/>
      <c r="L267" s="35">
        <f>IF(OR(J267="",K267=""),"",IFERROR(K267-J267,0))</f>
        <v/>
      </c>
      <c r="M267" s="32" t="n"/>
      <c r="N267" s="35">
        <f>IF(L267="","",IF(F267="Privé",0,L267-M267))</f>
        <v/>
      </c>
      <c r="O267" s="36">
        <f>IF(F267="","",IFERROR(VLOOKUP(F267,'Instellingen &amp; Instructies'!$A$8:$B$10,2,FALSE),0))</f>
        <v/>
      </c>
      <c r="P267" s="36">
        <f>IF(OR(N267="",O267=""),"",N267*O267)</f>
        <v/>
      </c>
      <c r="Q267" s="9">
        <f>IF(OR(J267="",K267=""),IF(OR(J267&lt;&gt;"",K267&lt;&gt;""),"Ontbrekende km-stand",""),IF(K267&lt;J267,"Controleer km-stand",IF(N267&lt;0,"Controleer privé km","OK")))</f>
        <v/>
      </c>
      <c r="R267" s="5" t="n"/>
    </row>
    <row r="268">
      <c r="A268" s="2">
        <f>IF(B268="","",COUNT($B$2:B268))</f>
        <v/>
      </c>
      <c r="B268" s="31" t="n"/>
      <c r="C268" s="4" t="n"/>
      <c r="D268" s="5" t="n"/>
      <c r="E268" s="4" t="n"/>
      <c r="F268" s="4" t="n"/>
      <c r="G268" s="5" t="n"/>
      <c r="H268" s="5" t="n"/>
      <c r="I268" s="5" t="n"/>
      <c r="J268" s="32" t="n"/>
      <c r="K268" s="32" t="n"/>
      <c r="L268" s="33">
        <f>IF(OR(J268="",K268=""),"",IFERROR(K268-J268,0))</f>
        <v/>
      </c>
      <c r="M268" s="32" t="n"/>
      <c r="N268" s="33">
        <f>IF(L268="","",IF(F268="Privé",0,L268-M268))</f>
        <v/>
      </c>
      <c r="O268" s="34">
        <f>IF(F268="","",IFERROR(VLOOKUP(F268,'Instellingen &amp; Instructies'!$A$8:$B$10,2,FALSE),0))</f>
        <v/>
      </c>
      <c r="P268" s="34">
        <f>IF(OR(N268="",O268=""),"",N268*O268)</f>
        <v/>
      </c>
      <c r="Q268" s="2">
        <f>IF(OR(J268="",K268=""),IF(OR(J268&lt;&gt;"",K268&lt;&gt;""),"Ontbrekende km-stand",""),IF(K268&lt;J268,"Controleer km-stand",IF(N268&lt;0,"Controleer privé km","OK")))</f>
        <v/>
      </c>
      <c r="R268" s="5" t="n"/>
    </row>
    <row r="269">
      <c r="A269" s="9">
        <f>IF(B269="","",COUNT($B$2:B269))</f>
        <v/>
      </c>
      <c r="B269" s="31" t="n"/>
      <c r="C269" s="4" t="n"/>
      <c r="D269" s="5" t="n"/>
      <c r="E269" s="4" t="n"/>
      <c r="F269" s="4" t="n"/>
      <c r="G269" s="5" t="n"/>
      <c r="H269" s="5" t="n"/>
      <c r="I269" s="5" t="n"/>
      <c r="J269" s="32" t="n"/>
      <c r="K269" s="32" t="n"/>
      <c r="L269" s="35">
        <f>IF(OR(J269="",K269=""),"",IFERROR(K269-J269,0))</f>
        <v/>
      </c>
      <c r="M269" s="32" t="n"/>
      <c r="N269" s="35">
        <f>IF(L269="","",IF(F269="Privé",0,L269-M269))</f>
        <v/>
      </c>
      <c r="O269" s="36">
        <f>IF(F269="","",IFERROR(VLOOKUP(F269,'Instellingen &amp; Instructies'!$A$8:$B$10,2,FALSE),0))</f>
        <v/>
      </c>
      <c r="P269" s="36">
        <f>IF(OR(N269="",O269=""),"",N269*O269)</f>
        <v/>
      </c>
      <c r="Q269" s="9">
        <f>IF(OR(J269="",K269=""),IF(OR(J269&lt;&gt;"",K269&lt;&gt;""),"Ontbrekende km-stand",""),IF(K269&lt;J269,"Controleer km-stand",IF(N269&lt;0,"Controleer privé km","OK")))</f>
        <v/>
      </c>
      <c r="R269" s="5" t="n"/>
    </row>
    <row r="270">
      <c r="A270" s="2">
        <f>IF(B270="","",COUNT($B$2:B270))</f>
        <v/>
      </c>
      <c r="B270" s="31" t="n"/>
      <c r="C270" s="4" t="n"/>
      <c r="D270" s="5" t="n"/>
      <c r="E270" s="4" t="n"/>
      <c r="F270" s="4" t="n"/>
      <c r="G270" s="5" t="n"/>
      <c r="H270" s="5" t="n"/>
      <c r="I270" s="5" t="n"/>
      <c r="J270" s="32" t="n"/>
      <c r="K270" s="32" t="n"/>
      <c r="L270" s="33">
        <f>IF(OR(J270="",K270=""),"",IFERROR(K270-J270,0))</f>
        <v/>
      </c>
      <c r="M270" s="32" t="n"/>
      <c r="N270" s="33">
        <f>IF(L270="","",IF(F270="Privé",0,L270-M270))</f>
        <v/>
      </c>
      <c r="O270" s="34">
        <f>IF(F270="","",IFERROR(VLOOKUP(F270,'Instellingen &amp; Instructies'!$A$8:$B$10,2,FALSE),0))</f>
        <v/>
      </c>
      <c r="P270" s="34">
        <f>IF(OR(N270="",O270=""),"",N270*O270)</f>
        <v/>
      </c>
      <c r="Q270" s="2">
        <f>IF(OR(J270="",K270=""),IF(OR(J270&lt;&gt;"",K270&lt;&gt;""),"Ontbrekende km-stand",""),IF(K270&lt;J270,"Controleer km-stand",IF(N270&lt;0,"Controleer privé km","OK")))</f>
        <v/>
      </c>
      <c r="R270" s="5" t="n"/>
    </row>
    <row r="271">
      <c r="A271" s="9">
        <f>IF(B271="","",COUNT($B$2:B271))</f>
        <v/>
      </c>
      <c r="B271" s="31" t="n"/>
      <c r="C271" s="4" t="n"/>
      <c r="D271" s="5" t="n"/>
      <c r="E271" s="4" t="n"/>
      <c r="F271" s="4" t="n"/>
      <c r="G271" s="5" t="n"/>
      <c r="H271" s="5" t="n"/>
      <c r="I271" s="5" t="n"/>
      <c r="J271" s="32" t="n"/>
      <c r="K271" s="32" t="n"/>
      <c r="L271" s="35">
        <f>IF(OR(J271="",K271=""),"",IFERROR(K271-J271,0))</f>
        <v/>
      </c>
      <c r="M271" s="32" t="n"/>
      <c r="N271" s="35">
        <f>IF(L271="","",IF(F271="Privé",0,L271-M271))</f>
        <v/>
      </c>
      <c r="O271" s="36">
        <f>IF(F271="","",IFERROR(VLOOKUP(F271,'Instellingen &amp; Instructies'!$A$8:$B$10,2,FALSE),0))</f>
        <v/>
      </c>
      <c r="P271" s="36">
        <f>IF(OR(N271="",O271=""),"",N271*O271)</f>
        <v/>
      </c>
      <c r="Q271" s="9">
        <f>IF(OR(J271="",K271=""),IF(OR(J271&lt;&gt;"",K271&lt;&gt;""),"Ontbrekende km-stand",""),IF(K271&lt;J271,"Controleer km-stand",IF(N271&lt;0,"Controleer privé km","OK")))</f>
        <v/>
      </c>
      <c r="R271" s="5" t="n"/>
    </row>
    <row r="272">
      <c r="A272" s="2">
        <f>IF(B272="","",COUNT($B$2:B272))</f>
        <v/>
      </c>
      <c r="B272" s="31" t="n"/>
      <c r="C272" s="4" t="n"/>
      <c r="D272" s="5" t="n"/>
      <c r="E272" s="4" t="n"/>
      <c r="F272" s="4" t="n"/>
      <c r="G272" s="5" t="n"/>
      <c r="H272" s="5" t="n"/>
      <c r="I272" s="5" t="n"/>
      <c r="J272" s="32" t="n"/>
      <c r="K272" s="32" t="n"/>
      <c r="L272" s="33">
        <f>IF(OR(J272="",K272=""),"",IFERROR(K272-J272,0))</f>
        <v/>
      </c>
      <c r="M272" s="32" t="n"/>
      <c r="N272" s="33">
        <f>IF(L272="","",IF(F272="Privé",0,L272-M272))</f>
        <v/>
      </c>
      <c r="O272" s="34">
        <f>IF(F272="","",IFERROR(VLOOKUP(F272,'Instellingen &amp; Instructies'!$A$8:$B$10,2,FALSE),0))</f>
        <v/>
      </c>
      <c r="P272" s="34">
        <f>IF(OR(N272="",O272=""),"",N272*O272)</f>
        <v/>
      </c>
      <c r="Q272" s="2">
        <f>IF(OR(J272="",K272=""),IF(OR(J272&lt;&gt;"",K272&lt;&gt;""),"Ontbrekende km-stand",""),IF(K272&lt;J272,"Controleer km-stand",IF(N272&lt;0,"Controleer privé km","OK")))</f>
        <v/>
      </c>
      <c r="R272" s="5" t="n"/>
    </row>
    <row r="273">
      <c r="A273" s="9">
        <f>IF(B273="","",COUNT($B$2:B273))</f>
        <v/>
      </c>
      <c r="B273" s="31" t="n"/>
      <c r="C273" s="4" t="n"/>
      <c r="D273" s="5" t="n"/>
      <c r="E273" s="4" t="n"/>
      <c r="F273" s="4" t="n"/>
      <c r="G273" s="5" t="n"/>
      <c r="H273" s="5" t="n"/>
      <c r="I273" s="5" t="n"/>
      <c r="J273" s="32" t="n"/>
      <c r="K273" s="32" t="n"/>
      <c r="L273" s="35">
        <f>IF(OR(J273="",K273=""),"",IFERROR(K273-J273,0))</f>
        <v/>
      </c>
      <c r="M273" s="32" t="n"/>
      <c r="N273" s="35">
        <f>IF(L273="","",IF(F273="Privé",0,L273-M273))</f>
        <v/>
      </c>
      <c r="O273" s="36">
        <f>IF(F273="","",IFERROR(VLOOKUP(F273,'Instellingen &amp; Instructies'!$A$8:$B$10,2,FALSE),0))</f>
        <v/>
      </c>
      <c r="P273" s="36">
        <f>IF(OR(N273="",O273=""),"",N273*O273)</f>
        <v/>
      </c>
      <c r="Q273" s="9">
        <f>IF(OR(J273="",K273=""),IF(OR(J273&lt;&gt;"",K273&lt;&gt;""),"Ontbrekende km-stand",""),IF(K273&lt;J273,"Controleer km-stand",IF(N273&lt;0,"Controleer privé km","OK")))</f>
        <v/>
      </c>
      <c r="R273" s="5" t="n"/>
    </row>
    <row r="274">
      <c r="A274" s="2">
        <f>IF(B274="","",COUNT($B$2:B274))</f>
        <v/>
      </c>
      <c r="B274" s="31" t="n"/>
      <c r="C274" s="4" t="n"/>
      <c r="D274" s="5" t="n"/>
      <c r="E274" s="4" t="n"/>
      <c r="F274" s="4" t="n"/>
      <c r="G274" s="5" t="n"/>
      <c r="H274" s="5" t="n"/>
      <c r="I274" s="5" t="n"/>
      <c r="J274" s="32" t="n"/>
      <c r="K274" s="32" t="n"/>
      <c r="L274" s="33">
        <f>IF(OR(J274="",K274=""),"",IFERROR(K274-J274,0))</f>
        <v/>
      </c>
      <c r="M274" s="32" t="n"/>
      <c r="N274" s="33">
        <f>IF(L274="","",IF(F274="Privé",0,L274-M274))</f>
        <v/>
      </c>
      <c r="O274" s="34">
        <f>IF(F274="","",IFERROR(VLOOKUP(F274,'Instellingen &amp; Instructies'!$A$8:$B$10,2,FALSE),0))</f>
        <v/>
      </c>
      <c r="P274" s="34">
        <f>IF(OR(N274="",O274=""),"",N274*O274)</f>
        <v/>
      </c>
      <c r="Q274" s="2">
        <f>IF(OR(J274="",K274=""),IF(OR(J274&lt;&gt;"",K274&lt;&gt;""),"Ontbrekende km-stand",""),IF(K274&lt;J274,"Controleer km-stand",IF(N274&lt;0,"Controleer privé km","OK")))</f>
        <v/>
      </c>
      <c r="R274" s="5" t="n"/>
    </row>
    <row r="275">
      <c r="A275" s="9">
        <f>IF(B275="","",COUNT($B$2:B275))</f>
        <v/>
      </c>
      <c r="B275" s="31" t="n"/>
      <c r="C275" s="4" t="n"/>
      <c r="D275" s="5" t="n"/>
      <c r="E275" s="4" t="n"/>
      <c r="F275" s="4" t="n"/>
      <c r="G275" s="5" t="n"/>
      <c r="H275" s="5" t="n"/>
      <c r="I275" s="5" t="n"/>
      <c r="J275" s="32" t="n"/>
      <c r="K275" s="32" t="n"/>
      <c r="L275" s="35">
        <f>IF(OR(J275="",K275=""),"",IFERROR(K275-J275,0))</f>
        <v/>
      </c>
      <c r="M275" s="32" t="n"/>
      <c r="N275" s="35">
        <f>IF(L275="","",IF(F275="Privé",0,L275-M275))</f>
        <v/>
      </c>
      <c r="O275" s="36">
        <f>IF(F275="","",IFERROR(VLOOKUP(F275,'Instellingen &amp; Instructies'!$A$8:$B$10,2,FALSE),0))</f>
        <v/>
      </c>
      <c r="P275" s="36">
        <f>IF(OR(N275="",O275=""),"",N275*O275)</f>
        <v/>
      </c>
      <c r="Q275" s="9">
        <f>IF(OR(J275="",K275=""),IF(OR(J275&lt;&gt;"",K275&lt;&gt;""),"Ontbrekende km-stand",""),IF(K275&lt;J275,"Controleer km-stand",IF(N275&lt;0,"Controleer privé km","OK")))</f>
        <v/>
      </c>
      <c r="R275" s="5" t="n"/>
    </row>
    <row r="276">
      <c r="A276" s="2">
        <f>IF(B276="","",COUNT($B$2:B276))</f>
        <v/>
      </c>
      <c r="B276" s="31" t="n"/>
      <c r="C276" s="4" t="n"/>
      <c r="D276" s="5" t="n"/>
      <c r="E276" s="4" t="n"/>
      <c r="F276" s="4" t="n"/>
      <c r="G276" s="5" t="n"/>
      <c r="H276" s="5" t="n"/>
      <c r="I276" s="5" t="n"/>
      <c r="J276" s="32" t="n"/>
      <c r="K276" s="32" t="n"/>
      <c r="L276" s="33">
        <f>IF(OR(J276="",K276=""),"",IFERROR(K276-J276,0))</f>
        <v/>
      </c>
      <c r="M276" s="32" t="n"/>
      <c r="N276" s="33">
        <f>IF(L276="","",IF(F276="Privé",0,L276-M276))</f>
        <v/>
      </c>
      <c r="O276" s="34">
        <f>IF(F276="","",IFERROR(VLOOKUP(F276,'Instellingen &amp; Instructies'!$A$8:$B$10,2,FALSE),0))</f>
        <v/>
      </c>
      <c r="P276" s="34">
        <f>IF(OR(N276="",O276=""),"",N276*O276)</f>
        <v/>
      </c>
      <c r="Q276" s="2">
        <f>IF(OR(J276="",K276=""),IF(OR(J276&lt;&gt;"",K276&lt;&gt;""),"Ontbrekende km-stand",""),IF(K276&lt;J276,"Controleer km-stand",IF(N276&lt;0,"Controleer privé km","OK")))</f>
        <v/>
      </c>
      <c r="R276" s="5" t="n"/>
    </row>
    <row r="277">
      <c r="A277" s="9">
        <f>IF(B277="","",COUNT($B$2:B277))</f>
        <v/>
      </c>
      <c r="B277" s="31" t="n"/>
      <c r="C277" s="4" t="n"/>
      <c r="D277" s="5" t="n"/>
      <c r="E277" s="4" t="n"/>
      <c r="F277" s="4" t="n"/>
      <c r="G277" s="5" t="n"/>
      <c r="H277" s="5" t="n"/>
      <c r="I277" s="5" t="n"/>
      <c r="J277" s="32" t="n"/>
      <c r="K277" s="32" t="n"/>
      <c r="L277" s="35">
        <f>IF(OR(J277="",K277=""),"",IFERROR(K277-J277,0))</f>
        <v/>
      </c>
      <c r="M277" s="32" t="n"/>
      <c r="N277" s="35">
        <f>IF(L277="","",IF(F277="Privé",0,L277-M277))</f>
        <v/>
      </c>
      <c r="O277" s="36">
        <f>IF(F277="","",IFERROR(VLOOKUP(F277,'Instellingen &amp; Instructies'!$A$8:$B$10,2,FALSE),0))</f>
        <v/>
      </c>
      <c r="P277" s="36">
        <f>IF(OR(N277="",O277=""),"",N277*O277)</f>
        <v/>
      </c>
      <c r="Q277" s="9">
        <f>IF(OR(J277="",K277=""),IF(OR(J277&lt;&gt;"",K277&lt;&gt;""),"Ontbrekende km-stand",""),IF(K277&lt;J277,"Controleer km-stand",IF(N277&lt;0,"Controleer privé km","OK")))</f>
        <v/>
      </c>
      <c r="R277" s="5" t="n"/>
    </row>
    <row r="278">
      <c r="A278" s="2">
        <f>IF(B278="","",COUNT($B$2:B278))</f>
        <v/>
      </c>
      <c r="B278" s="31" t="n"/>
      <c r="C278" s="4" t="n"/>
      <c r="D278" s="5" t="n"/>
      <c r="E278" s="4" t="n"/>
      <c r="F278" s="4" t="n"/>
      <c r="G278" s="5" t="n"/>
      <c r="H278" s="5" t="n"/>
      <c r="I278" s="5" t="n"/>
      <c r="J278" s="32" t="n"/>
      <c r="K278" s="32" t="n"/>
      <c r="L278" s="33">
        <f>IF(OR(J278="",K278=""),"",IFERROR(K278-J278,0))</f>
        <v/>
      </c>
      <c r="M278" s="32" t="n"/>
      <c r="N278" s="33">
        <f>IF(L278="","",IF(F278="Privé",0,L278-M278))</f>
        <v/>
      </c>
      <c r="O278" s="34">
        <f>IF(F278="","",IFERROR(VLOOKUP(F278,'Instellingen &amp; Instructies'!$A$8:$B$10,2,FALSE),0))</f>
        <v/>
      </c>
      <c r="P278" s="34">
        <f>IF(OR(N278="",O278=""),"",N278*O278)</f>
        <v/>
      </c>
      <c r="Q278" s="2">
        <f>IF(OR(J278="",K278=""),IF(OR(J278&lt;&gt;"",K278&lt;&gt;""),"Ontbrekende km-stand",""),IF(K278&lt;J278,"Controleer km-stand",IF(N278&lt;0,"Controleer privé km","OK")))</f>
        <v/>
      </c>
      <c r="R278" s="5" t="n"/>
    </row>
    <row r="279">
      <c r="A279" s="9">
        <f>IF(B279="","",COUNT($B$2:B279))</f>
        <v/>
      </c>
      <c r="B279" s="31" t="n"/>
      <c r="C279" s="4" t="n"/>
      <c r="D279" s="5" t="n"/>
      <c r="E279" s="4" t="n"/>
      <c r="F279" s="4" t="n"/>
      <c r="G279" s="5" t="n"/>
      <c r="H279" s="5" t="n"/>
      <c r="I279" s="5" t="n"/>
      <c r="J279" s="32" t="n"/>
      <c r="K279" s="32" t="n"/>
      <c r="L279" s="35">
        <f>IF(OR(J279="",K279=""),"",IFERROR(K279-J279,0))</f>
        <v/>
      </c>
      <c r="M279" s="32" t="n"/>
      <c r="N279" s="35">
        <f>IF(L279="","",IF(F279="Privé",0,L279-M279))</f>
        <v/>
      </c>
      <c r="O279" s="36">
        <f>IF(F279="","",IFERROR(VLOOKUP(F279,'Instellingen &amp; Instructies'!$A$8:$B$10,2,FALSE),0))</f>
        <v/>
      </c>
      <c r="P279" s="36">
        <f>IF(OR(N279="",O279=""),"",N279*O279)</f>
        <v/>
      </c>
      <c r="Q279" s="9">
        <f>IF(OR(J279="",K279=""),IF(OR(J279&lt;&gt;"",K279&lt;&gt;""),"Ontbrekende km-stand",""),IF(K279&lt;J279,"Controleer km-stand",IF(N279&lt;0,"Controleer privé km","OK")))</f>
        <v/>
      </c>
      <c r="R279" s="5" t="n"/>
    </row>
    <row r="280">
      <c r="A280" s="2">
        <f>IF(B280="","",COUNT($B$2:B280))</f>
        <v/>
      </c>
      <c r="B280" s="31" t="n"/>
      <c r="C280" s="4" t="n"/>
      <c r="D280" s="5" t="n"/>
      <c r="E280" s="4" t="n"/>
      <c r="F280" s="4" t="n"/>
      <c r="G280" s="5" t="n"/>
      <c r="H280" s="5" t="n"/>
      <c r="I280" s="5" t="n"/>
      <c r="J280" s="32" t="n"/>
      <c r="K280" s="32" t="n"/>
      <c r="L280" s="33">
        <f>IF(OR(J280="",K280=""),"",IFERROR(K280-J280,0))</f>
        <v/>
      </c>
      <c r="M280" s="32" t="n"/>
      <c r="N280" s="33">
        <f>IF(L280="","",IF(F280="Privé",0,L280-M280))</f>
        <v/>
      </c>
      <c r="O280" s="34">
        <f>IF(F280="","",IFERROR(VLOOKUP(F280,'Instellingen &amp; Instructies'!$A$8:$B$10,2,FALSE),0))</f>
        <v/>
      </c>
      <c r="P280" s="34">
        <f>IF(OR(N280="",O280=""),"",N280*O280)</f>
        <v/>
      </c>
      <c r="Q280" s="2">
        <f>IF(OR(J280="",K280=""),IF(OR(J280&lt;&gt;"",K280&lt;&gt;""),"Ontbrekende km-stand",""),IF(K280&lt;J280,"Controleer km-stand",IF(N280&lt;0,"Controleer privé km","OK")))</f>
        <v/>
      </c>
      <c r="R280" s="5" t="n"/>
    </row>
    <row r="281">
      <c r="A281" s="9">
        <f>IF(B281="","",COUNT($B$2:B281))</f>
        <v/>
      </c>
      <c r="B281" s="31" t="n"/>
      <c r="C281" s="4" t="n"/>
      <c r="D281" s="5" t="n"/>
      <c r="E281" s="4" t="n"/>
      <c r="F281" s="4" t="n"/>
      <c r="G281" s="5" t="n"/>
      <c r="H281" s="5" t="n"/>
      <c r="I281" s="5" t="n"/>
      <c r="J281" s="32" t="n"/>
      <c r="K281" s="32" t="n"/>
      <c r="L281" s="35">
        <f>IF(OR(J281="",K281=""),"",IFERROR(K281-J281,0))</f>
        <v/>
      </c>
      <c r="M281" s="32" t="n"/>
      <c r="N281" s="35">
        <f>IF(L281="","",IF(F281="Privé",0,L281-M281))</f>
        <v/>
      </c>
      <c r="O281" s="36">
        <f>IF(F281="","",IFERROR(VLOOKUP(F281,'Instellingen &amp; Instructies'!$A$8:$B$10,2,FALSE),0))</f>
        <v/>
      </c>
      <c r="P281" s="36">
        <f>IF(OR(N281="",O281=""),"",N281*O281)</f>
        <v/>
      </c>
      <c r="Q281" s="9">
        <f>IF(OR(J281="",K281=""),IF(OR(J281&lt;&gt;"",K281&lt;&gt;""),"Ontbrekende km-stand",""),IF(K281&lt;J281,"Controleer km-stand",IF(N281&lt;0,"Controleer privé km","OK")))</f>
        <v/>
      </c>
      <c r="R281" s="5" t="n"/>
    </row>
    <row r="282">
      <c r="A282" s="2">
        <f>IF(B282="","",COUNT($B$2:B282))</f>
        <v/>
      </c>
      <c r="B282" s="31" t="n"/>
      <c r="C282" s="4" t="n"/>
      <c r="D282" s="5" t="n"/>
      <c r="E282" s="4" t="n"/>
      <c r="F282" s="4" t="n"/>
      <c r="G282" s="5" t="n"/>
      <c r="H282" s="5" t="n"/>
      <c r="I282" s="5" t="n"/>
      <c r="J282" s="32" t="n"/>
      <c r="K282" s="32" t="n"/>
      <c r="L282" s="33">
        <f>IF(OR(J282="",K282=""),"",IFERROR(K282-J282,0))</f>
        <v/>
      </c>
      <c r="M282" s="32" t="n"/>
      <c r="N282" s="33">
        <f>IF(L282="","",IF(F282="Privé",0,L282-M282))</f>
        <v/>
      </c>
      <c r="O282" s="34">
        <f>IF(F282="","",IFERROR(VLOOKUP(F282,'Instellingen &amp; Instructies'!$A$8:$B$10,2,FALSE),0))</f>
        <v/>
      </c>
      <c r="P282" s="34">
        <f>IF(OR(N282="",O282=""),"",N282*O282)</f>
        <v/>
      </c>
      <c r="Q282" s="2">
        <f>IF(OR(J282="",K282=""),IF(OR(J282&lt;&gt;"",K282&lt;&gt;""),"Ontbrekende km-stand",""),IF(K282&lt;J282,"Controleer km-stand",IF(N282&lt;0,"Controleer privé km","OK")))</f>
        <v/>
      </c>
      <c r="R282" s="5" t="n"/>
    </row>
    <row r="283">
      <c r="A283" s="9">
        <f>IF(B283="","",COUNT($B$2:B283))</f>
        <v/>
      </c>
      <c r="B283" s="31" t="n"/>
      <c r="C283" s="4" t="n"/>
      <c r="D283" s="5" t="n"/>
      <c r="E283" s="4" t="n"/>
      <c r="F283" s="4" t="n"/>
      <c r="G283" s="5" t="n"/>
      <c r="H283" s="5" t="n"/>
      <c r="I283" s="5" t="n"/>
      <c r="J283" s="32" t="n"/>
      <c r="K283" s="32" t="n"/>
      <c r="L283" s="35">
        <f>IF(OR(J283="",K283=""),"",IFERROR(K283-J283,0))</f>
        <v/>
      </c>
      <c r="M283" s="32" t="n"/>
      <c r="N283" s="35">
        <f>IF(L283="","",IF(F283="Privé",0,L283-M283))</f>
        <v/>
      </c>
      <c r="O283" s="36">
        <f>IF(F283="","",IFERROR(VLOOKUP(F283,'Instellingen &amp; Instructies'!$A$8:$B$10,2,FALSE),0))</f>
        <v/>
      </c>
      <c r="P283" s="36">
        <f>IF(OR(N283="",O283=""),"",N283*O283)</f>
        <v/>
      </c>
      <c r="Q283" s="9">
        <f>IF(OR(J283="",K283=""),IF(OR(J283&lt;&gt;"",K283&lt;&gt;""),"Ontbrekende km-stand",""),IF(K283&lt;J283,"Controleer km-stand",IF(N283&lt;0,"Controleer privé km","OK")))</f>
        <v/>
      </c>
      <c r="R283" s="5" t="n"/>
    </row>
    <row r="284">
      <c r="A284" s="2">
        <f>IF(B284="","",COUNT($B$2:B284))</f>
        <v/>
      </c>
      <c r="B284" s="31" t="n"/>
      <c r="C284" s="4" t="n"/>
      <c r="D284" s="5" t="n"/>
      <c r="E284" s="4" t="n"/>
      <c r="F284" s="4" t="n"/>
      <c r="G284" s="5" t="n"/>
      <c r="H284" s="5" t="n"/>
      <c r="I284" s="5" t="n"/>
      <c r="J284" s="32" t="n"/>
      <c r="K284" s="32" t="n"/>
      <c r="L284" s="33">
        <f>IF(OR(J284="",K284=""),"",IFERROR(K284-J284,0))</f>
        <v/>
      </c>
      <c r="M284" s="32" t="n"/>
      <c r="N284" s="33">
        <f>IF(L284="","",IF(F284="Privé",0,L284-M284))</f>
        <v/>
      </c>
      <c r="O284" s="34">
        <f>IF(F284="","",IFERROR(VLOOKUP(F284,'Instellingen &amp; Instructies'!$A$8:$B$10,2,FALSE),0))</f>
        <v/>
      </c>
      <c r="P284" s="34">
        <f>IF(OR(N284="",O284=""),"",N284*O284)</f>
        <v/>
      </c>
      <c r="Q284" s="2">
        <f>IF(OR(J284="",K284=""),IF(OR(J284&lt;&gt;"",K284&lt;&gt;""),"Ontbrekende km-stand",""),IF(K284&lt;J284,"Controleer km-stand",IF(N284&lt;0,"Controleer privé km","OK")))</f>
        <v/>
      </c>
      <c r="R284" s="5" t="n"/>
    </row>
    <row r="285">
      <c r="A285" s="9">
        <f>IF(B285="","",COUNT($B$2:B285))</f>
        <v/>
      </c>
      <c r="B285" s="31" t="n"/>
      <c r="C285" s="4" t="n"/>
      <c r="D285" s="5" t="n"/>
      <c r="E285" s="4" t="n"/>
      <c r="F285" s="4" t="n"/>
      <c r="G285" s="5" t="n"/>
      <c r="H285" s="5" t="n"/>
      <c r="I285" s="5" t="n"/>
      <c r="J285" s="32" t="n"/>
      <c r="K285" s="32" t="n"/>
      <c r="L285" s="35">
        <f>IF(OR(J285="",K285=""),"",IFERROR(K285-J285,0))</f>
        <v/>
      </c>
      <c r="M285" s="32" t="n"/>
      <c r="N285" s="35">
        <f>IF(L285="","",IF(F285="Privé",0,L285-M285))</f>
        <v/>
      </c>
      <c r="O285" s="36">
        <f>IF(F285="","",IFERROR(VLOOKUP(F285,'Instellingen &amp; Instructies'!$A$8:$B$10,2,FALSE),0))</f>
        <v/>
      </c>
      <c r="P285" s="36">
        <f>IF(OR(N285="",O285=""),"",N285*O285)</f>
        <v/>
      </c>
      <c r="Q285" s="9">
        <f>IF(OR(J285="",K285=""),IF(OR(J285&lt;&gt;"",K285&lt;&gt;""),"Ontbrekende km-stand",""),IF(K285&lt;J285,"Controleer km-stand",IF(N285&lt;0,"Controleer privé km","OK")))</f>
        <v/>
      </c>
      <c r="R285" s="5" t="n"/>
    </row>
    <row r="286">
      <c r="A286" s="2">
        <f>IF(B286="","",COUNT($B$2:B286))</f>
        <v/>
      </c>
      <c r="B286" s="31" t="n"/>
      <c r="C286" s="4" t="n"/>
      <c r="D286" s="5" t="n"/>
      <c r="E286" s="4" t="n"/>
      <c r="F286" s="4" t="n"/>
      <c r="G286" s="5" t="n"/>
      <c r="H286" s="5" t="n"/>
      <c r="I286" s="5" t="n"/>
      <c r="J286" s="32" t="n"/>
      <c r="K286" s="32" t="n"/>
      <c r="L286" s="33">
        <f>IF(OR(J286="",K286=""),"",IFERROR(K286-J286,0))</f>
        <v/>
      </c>
      <c r="M286" s="32" t="n"/>
      <c r="N286" s="33">
        <f>IF(L286="","",IF(F286="Privé",0,L286-M286))</f>
        <v/>
      </c>
      <c r="O286" s="34">
        <f>IF(F286="","",IFERROR(VLOOKUP(F286,'Instellingen &amp; Instructies'!$A$8:$B$10,2,FALSE),0))</f>
        <v/>
      </c>
      <c r="P286" s="34">
        <f>IF(OR(N286="",O286=""),"",N286*O286)</f>
        <v/>
      </c>
      <c r="Q286" s="2">
        <f>IF(OR(J286="",K286=""),IF(OR(J286&lt;&gt;"",K286&lt;&gt;""),"Ontbrekende km-stand",""),IF(K286&lt;J286,"Controleer km-stand",IF(N286&lt;0,"Controleer privé km","OK")))</f>
        <v/>
      </c>
      <c r="R286" s="5" t="n"/>
    </row>
    <row r="287">
      <c r="A287" s="9">
        <f>IF(B287="","",COUNT($B$2:B287))</f>
        <v/>
      </c>
      <c r="B287" s="31" t="n"/>
      <c r="C287" s="4" t="n"/>
      <c r="D287" s="5" t="n"/>
      <c r="E287" s="4" t="n"/>
      <c r="F287" s="4" t="n"/>
      <c r="G287" s="5" t="n"/>
      <c r="H287" s="5" t="n"/>
      <c r="I287" s="5" t="n"/>
      <c r="J287" s="32" t="n"/>
      <c r="K287" s="32" t="n"/>
      <c r="L287" s="35">
        <f>IF(OR(J287="",K287=""),"",IFERROR(K287-J287,0))</f>
        <v/>
      </c>
      <c r="M287" s="32" t="n"/>
      <c r="N287" s="35">
        <f>IF(L287="","",IF(F287="Privé",0,L287-M287))</f>
        <v/>
      </c>
      <c r="O287" s="36">
        <f>IF(F287="","",IFERROR(VLOOKUP(F287,'Instellingen &amp; Instructies'!$A$8:$B$10,2,FALSE),0))</f>
        <v/>
      </c>
      <c r="P287" s="36">
        <f>IF(OR(N287="",O287=""),"",N287*O287)</f>
        <v/>
      </c>
      <c r="Q287" s="9">
        <f>IF(OR(J287="",K287=""),IF(OR(J287&lt;&gt;"",K287&lt;&gt;""),"Ontbrekende km-stand",""),IF(K287&lt;J287,"Controleer km-stand",IF(N287&lt;0,"Controleer privé km","OK")))</f>
        <v/>
      </c>
      <c r="R287" s="5" t="n"/>
    </row>
    <row r="288">
      <c r="A288" s="2">
        <f>IF(B288="","",COUNT($B$2:B288))</f>
        <v/>
      </c>
      <c r="B288" s="31" t="n"/>
      <c r="C288" s="4" t="n"/>
      <c r="D288" s="5" t="n"/>
      <c r="E288" s="4" t="n"/>
      <c r="F288" s="4" t="n"/>
      <c r="G288" s="5" t="n"/>
      <c r="H288" s="5" t="n"/>
      <c r="I288" s="5" t="n"/>
      <c r="J288" s="32" t="n"/>
      <c r="K288" s="32" t="n"/>
      <c r="L288" s="33">
        <f>IF(OR(J288="",K288=""),"",IFERROR(K288-J288,0))</f>
        <v/>
      </c>
      <c r="M288" s="32" t="n"/>
      <c r="N288" s="33">
        <f>IF(L288="","",IF(F288="Privé",0,L288-M288))</f>
        <v/>
      </c>
      <c r="O288" s="34">
        <f>IF(F288="","",IFERROR(VLOOKUP(F288,'Instellingen &amp; Instructies'!$A$8:$B$10,2,FALSE),0))</f>
        <v/>
      </c>
      <c r="P288" s="34">
        <f>IF(OR(N288="",O288=""),"",N288*O288)</f>
        <v/>
      </c>
      <c r="Q288" s="2">
        <f>IF(OR(J288="",K288=""),IF(OR(J288&lt;&gt;"",K288&lt;&gt;""),"Ontbrekende km-stand",""),IF(K288&lt;J288,"Controleer km-stand",IF(N288&lt;0,"Controleer privé km","OK")))</f>
        <v/>
      </c>
      <c r="R288" s="5" t="n"/>
    </row>
    <row r="289">
      <c r="A289" s="9">
        <f>IF(B289="","",COUNT($B$2:B289))</f>
        <v/>
      </c>
      <c r="B289" s="31" t="n"/>
      <c r="C289" s="4" t="n"/>
      <c r="D289" s="5" t="n"/>
      <c r="E289" s="4" t="n"/>
      <c r="F289" s="4" t="n"/>
      <c r="G289" s="5" t="n"/>
      <c r="H289" s="5" t="n"/>
      <c r="I289" s="5" t="n"/>
      <c r="J289" s="32" t="n"/>
      <c r="K289" s="32" t="n"/>
      <c r="L289" s="35">
        <f>IF(OR(J289="",K289=""),"",IFERROR(K289-J289,0))</f>
        <v/>
      </c>
      <c r="M289" s="32" t="n"/>
      <c r="N289" s="35">
        <f>IF(L289="","",IF(F289="Privé",0,L289-M289))</f>
        <v/>
      </c>
      <c r="O289" s="36">
        <f>IF(F289="","",IFERROR(VLOOKUP(F289,'Instellingen &amp; Instructies'!$A$8:$B$10,2,FALSE),0))</f>
        <v/>
      </c>
      <c r="P289" s="36">
        <f>IF(OR(N289="",O289=""),"",N289*O289)</f>
        <v/>
      </c>
      <c r="Q289" s="9">
        <f>IF(OR(J289="",K289=""),IF(OR(J289&lt;&gt;"",K289&lt;&gt;""),"Ontbrekende km-stand",""),IF(K289&lt;J289,"Controleer km-stand",IF(N289&lt;0,"Controleer privé km","OK")))</f>
        <v/>
      </c>
      <c r="R289" s="5" t="n"/>
    </row>
    <row r="290">
      <c r="A290" s="2">
        <f>IF(B290="","",COUNT($B$2:B290))</f>
        <v/>
      </c>
      <c r="B290" s="31" t="n"/>
      <c r="C290" s="4" t="n"/>
      <c r="D290" s="5" t="n"/>
      <c r="E290" s="4" t="n"/>
      <c r="F290" s="4" t="n"/>
      <c r="G290" s="5" t="n"/>
      <c r="H290" s="5" t="n"/>
      <c r="I290" s="5" t="n"/>
      <c r="J290" s="32" t="n"/>
      <c r="K290" s="32" t="n"/>
      <c r="L290" s="33">
        <f>IF(OR(J290="",K290=""),"",IFERROR(K290-J290,0))</f>
        <v/>
      </c>
      <c r="M290" s="32" t="n"/>
      <c r="N290" s="33">
        <f>IF(L290="","",IF(F290="Privé",0,L290-M290))</f>
        <v/>
      </c>
      <c r="O290" s="34">
        <f>IF(F290="","",IFERROR(VLOOKUP(F290,'Instellingen &amp; Instructies'!$A$8:$B$10,2,FALSE),0))</f>
        <v/>
      </c>
      <c r="P290" s="34">
        <f>IF(OR(N290="",O290=""),"",N290*O290)</f>
        <v/>
      </c>
      <c r="Q290" s="2">
        <f>IF(OR(J290="",K290=""),IF(OR(J290&lt;&gt;"",K290&lt;&gt;""),"Ontbrekende km-stand",""),IF(K290&lt;J290,"Controleer km-stand",IF(N290&lt;0,"Controleer privé km","OK")))</f>
        <v/>
      </c>
      <c r="R290" s="5" t="n"/>
    </row>
    <row r="291">
      <c r="A291" s="9">
        <f>IF(B291="","",COUNT($B$2:B291))</f>
        <v/>
      </c>
      <c r="B291" s="31" t="n"/>
      <c r="C291" s="4" t="n"/>
      <c r="D291" s="5" t="n"/>
      <c r="E291" s="4" t="n"/>
      <c r="F291" s="4" t="n"/>
      <c r="G291" s="5" t="n"/>
      <c r="H291" s="5" t="n"/>
      <c r="I291" s="5" t="n"/>
      <c r="J291" s="32" t="n"/>
      <c r="K291" s="32" t="n"/>
      <c r="L291" s="35">
        <f>IF(OR(J291="",K291=""),"",IFERROR(K291-J291,0))</f>
        <v/>
      </c>
      <c r="M291" s="32" t="n"/>
      <c r="N291" s="35">
        <f>IF(L291="","",IF(F291="Privé",0,L291-M291))</f>
        <v/>
      </c>
      <c r="O291" s="36">
        <f>IF(F291="","",IFERROR(VLOOKUP(F291,'Instellingen &amp; Instructies'!$A$8:$B$10,2,FALSE),0))</f>
        <v/>
      </c>
      <c r="P291" s="36">
        <f>IF(OR(N291="",O291=""),"",N291*O291)</f>
        <v/>
      </c>
      <c r="Q291" s="9">
        <f>IF(OR(J291="",K291=""),IF(OR(J291&lt;&gt;"",K291&lt;&gt;""),"Ontbrekende km-stand",""),IF(K291&lt;J291,"Controleer km-stand",IF(N291&lt;0,"Controleer privé km","OK")))</f>
        <v/>
      </c>
      <c r="R291" s="5" t="n"/>
    </row>
    <row r="292">
      <c r="A292" s="2">
        <f>IF(B292="","",COUNT($B$2:B292))</f>
        <v/>
      </c>
      <c r="B292" s="31" t="n"/>
      <c r="C292" s="4" t="n"/>
      <c r="D292" s="5" t="n"/>
      <c r="E292" s="4" t="n"/>
      <c r="F292" s="4" t="n"/>
      <c r="G292" s="5" t="n"/>
      <c r="H292" s="5" t="n"/>
      <c r="I292" s="5" t="n"/>
      <c r="J292" s="32" t="n"/>
      <c r="K292" s="32" t="n"/>
      <c r="L292" s="33">
        <f>IF(OR(J292="",K292=""),"",IFERROR(K292-J292,0))</f>
        <v/>
      </c>
      <c r="M292" s="32" t="n"/>
      <c r="N292" s="33">
        <f>IF(L292="","",IF(F292="Privé",0,L292-M292))</f>
        <v/>
      </c>
      <c r="O292" s="34">
        <f>IF(F292="","",IFERROR(VLOOKUP(F292,'Instellingen &amp; Instructies'!$A$8:$B$10,2,FALSE),0))</f>
        <v/>
      </c>
      <c r="P292" s="34">
        <f>IF(OR(N292="",O292=""),"",N292*O292)</f>
        <v/>
      </c>
      <c r="Q292" s="2">
        <f>IF(OR(J292="",K292=""),IF(OR(J292&lt;&gt;"",K292&lt;&gt;""),"Ontbrekende km-stand",""),IF(K292&lt;J292,"Controleer km-stand",IF(N292&lt;0,"Controleer privé km","OK")))</f>
        <v/>
      </c>
      <c r="R292" s="5" t="n"/>
    </row>
    <row r="293">
      <c r="A293" s="9">
        <f>IF(B293="","",COUNT($B$2:B293))</f>
        <v/>
      </c>
      <c r="B293" s="31" t="n"/>
      <c r="C293" s="4" t="n"/>
      <c r="D293" s="5" t="n"/>
      <c r="E293" s="4" t="n"/>
      <c r="F293" s="4" t="n"/>
      <c r="G293" s="5" t="n"/>
      <c r="H293" s="5" t="n"/>
      <c r="I293" s="5" t="n"/>
      <c r="J293" s="32" t="n"/>
      <c r="K293" s="32" t="n"/>
      <c r="L293" s="35">
        <f>IF(OR(J293="",K293=""),"",IFERROR(K293-J293,0))</f>
        <v/>
      </c>
      <c r="M293" s="32" t="n"/>
      <c r="N293" s="35">
        <f>IF(L293="","",IF(F293="Privé",0,L293-M293))</f>
        <v/>
      </c>
      <c r="O293" s="36">
        <f>IF(F293="","",IFERROR(VLOOKUP(F293,'Instellingen &amp; Instructies'!$A$8:$B$10,2,FALSE),0))</f>
        <v/>
      </c>
      <c r="P293" s="36">
        <f>IF(OR(N293="",O293=""),"",N293*O293)</f>
        <v/>
      </c>
      <c r="Q293" s="9">
        <f>IF(OR(J293="",K293=""),IF(OR(J293&lt;&gt;"",K293&lt;&gt;""),"Ontbrekende km-stand",""),IF(K293&lt;J293,"Controleer km-stand",IF(N293&lt;0,"Controleer privé km","OK")))</f>
        <v/>
      </c>
      <c r="R293" s="5" t="n"/>
    </row>
    <row r="294">
      <c r="A294" s="2">
        <f>IF(B294="","",COUNT($B$2:B294))</f>
        <v/>
      </c>
      <c r="B294" s="31" t="n"/>
      <c r="C294" s="4" t="n"/>
      <c r="D294" s="5" t="n"/>
      <c r="E294" s="4" t="n"/>
      <c r="F294" s="4" t="n"/>
      <c r="G294" s="5" t="n"/>
      <c r="H294" s="5" t="n"/>
      <c r="I294" s="5" t="n"/>
      <c r="J294" s="32" t="n"/>
      <c r="K294" s="32" t="n"/>
      <c r="L294" s="33">
        <f>IF(OR(J294="",K294=""),"",IFERROR(K294-J294,0))</f>
        <v/>
      </c>
      <c r="M294" s="32" t="n"/>
      <c r="N294" s="33">
        <f>IF(L294="","",IF(F294="Privé",0,L294-M294))</f>
        <v/>
      </c>
      <c r="O294" s="34">
        <f>IF(F294="","",IFERROR(VLOOKUP(F294,'Instellingen &amp; Instructies'!$A$8:$B$10,2,FALSE),0))</f>
        <v/>
      </c>
      <c r="P294" s="34">
        <f>IF(OR(N294="",O294=""),"",N294*O294)</f>
        <v/>
      </c>
      <c r="Q294" s="2">
        <f>IF(OR(J294="",K294=""),IF(OR(J294&lt;&gt;"",K294&lt;&gt;""),"Ontbrekende km-stand",""),IF(K294&lt;J294,"Controleer km-stand",IF(N294&lt;0,"Controleer privé km","OK")))</f>
        <v/>
      </c>
      <c r="R294" s="5" t="n"/>
    </row>
    <row r="295">
      <c r="A295" s="9">
        <f>IF(B295="","",COUNT($B$2:B295))</f>
        <v/>
      </c>
      <c r="B295" s="31" t="n"/>
      <c r="C295" s="4" t="n"/>
      <c r="D295" s="5" t="n"/>
      <c r="E295" s="4" t="n"/>
      <c r="F295" s="4" t="n"/>
      <c r="G295" s="5" t="n"/>
      <c r="H295" s="5" t="n"/>
      <c r="I295" s="5" t="n"/>
      <c r="J295" s="32" t="n"/>
      <c r="K295" s="32" t="n"/>
      <c r="L295" s="35">
        <f>IF(OR(J295="",K295=""),"",IFERROR(K295-J295,0))</f>
        <v/>
      </c>
      <c r="M295" s="32" t="n"/>
      <c r="N295" s="35">
        <f>IF(L295="","",IF(F295="Privé",0,L295-M295))</f>
        <v/>
      </c>
      <c r="O295" s="36">
        <f>IF(F295="","",IFERROR(VLOOKUP(F295,'Instellingen &amp; Instructies'!$A$8:$B$10,2,FALSE),0))</f>
        <v/>
      </c>
      <c r="P295" s="36">
        <f>IF(OR(N295="",O295=""),"",N295*O295)</f>
        <v/>
      </c>
      <c r="Q295" s="9">
        <f>IF(OR(J295="",K295=""),IF(OR(J295&lt;&gt;"",K295&lt;&gt;""),"Ontbrekende km-stand",""),IF(K295&lt;J295,"Controleer km-stand",IF(N295&lt;0,"Controleer privé km","OK")))</f>
        <v/>
      </c>
      <c r="R295" s="5" t="n"/>
    </row>
    <row r="296">
      <c r="A296" s="2">
        <f>IF(B296="","",COUNT($B$2:B296))</f>
        <v/>
      </c>
      <c r="B296" s="31" t="n"/>
      <c r="C296" s="4" t="n"/>
      <c r="D296" s="5" t="n"/>
      <c r="E296" s="4" t="n"/>
      <c r="F296" s="4" t="n"/>
      <c r="G296" s="5" t="n"/>
      <c r="H296" s="5" t="n"/>
      <c r="I296" s="5" t="n"/>
      <c r="J296" s="32" t="n"/>
      <c r="K296" s="32" t="n"/>
      <c r="L296" s="33">
        <f>IF(OR(J296="",K296=""),"",IFERROR(K296-J296,0))</f>
        <v/>
      </c>
      <c r="M296" s="32" t="n"/>
      <c r="N296" s="33">
        <f>IF(L296="","",IF(F296="Privé",0,L296-M296))</f>
        <v/>
      </c>
      <c r="O296" s="34">
        <f>IF(F296="","",IFERROR(VLOOKUP(F296,'Instellingen &amp; Instructies'!$A$8:$B$10,2,FALSE),0))</f>
        <v/>
      </c>
      <c r="P296" s="34">
        <f>IF(OR(N296="",O296=""),"",N296*O296)</f>
        <v/>
      </c>
      <c r="Q296" s="2">
        <f>IF(OR(J296="",K296=""),IF(OR(J296&lt;&gt;"",K296&lt;&gt;""),"Ontbrekende km-stand",""),IF(K296&lt;J296,"Controleer km-stand",IF(N296&lt;0,"Controleer privé km","OK")))</f>
        <v/>
      </c>
      <c r="R296" s="5" t="n"/>
    </row>
    <row r="297">
      <c r="A297" s="9">
        <f>IF(B297="","",COUNT($B$2:B297))</f>
        <v/>
      </c>
      <c r="B297" s="31" t="n"/>
      <c r="C297" s="4" t="n"/>
      <c r="D297" s="5" t="n"/>
      <c r="E297" s="4" t="n"/>
      <c r="F297" s="4" t="n"/>
      <c r="G297" s="5" t="n"/>
      <c r="H297" s="5" t="n"/>
      <c r="I297" s="5" t="n"/>
      <c r="J297" s="32" t="n"/>
      <c r="K297" s="32" t="n"/>
      <c r="L297" s="35">
        <f>IF(OR(J297="",K297=""),"",IFERROR(K297-J297,0))</f>
        <v/>
      </c>
      <c r="M297" s="32" t="n"/>
      <c r="N297" s="35">
        <f>IF(L297="","",IF(F297="Privé",0,L297-M297))</f>
        <v/>
      </c>
      <c r="O297" s="36">
        <f>IF(F297="","",IFERROR(VLOOKUP(F297,'Instellingen &amp; Instructies'!$A$8:$B$10,2,FALSE),0))</f>
        <v/>
      </c>
      <c r="P297" s="36">
        <f>IF(OR(N297="",O297=""),"",N297*O297)</f>
        <v/>
      </c>
      <c r="Q297" s="9">
        <f>IF(OR(J297="",K297=""),IF(OR(J297&lt;&gt;"",K297&lt;&gt;""),"Ontbrekende km-stand",""),IF(K297&lt;J297,"Controleer km-stand",IF(N297&lt;0,"Controleer privé km","OK")))</f>
        <v/>
      </c>
      <c r="R297" s="5" t="n"/>
    </row>
    <row r="298">
      <c r="A298" s="2">
        <f>IF(B298="","",COUNT($B$2:B298))</f>
        <v/>
      </c>
      <c r="B298" s="31" t="n"/>
      <c r="C298" s="4" t="n"/>
      <c r="D298" s="5" t="n"/>
      <c r="E298" s="4" t="n"/>
      <c r="F298" s="4" t="n"/>
      <c r="G298" s="5" t="n"/>
      <c r="H298" s="5" t="n"/>
      <c r="I298" s="5" t="n"/>
      <c r="J298" s="32" t="n"/>
      <c r="K298" s="32" t="n"/>
      <c r="L298" s="33">
        <f>IF(OR(J298="",K298=""),"",IFERROR(K298-J298,0))</f>
        <v/>
      </c>
      <c r="M298" s="32" t="n"/>
      <c r="N298" s="33">
        <f>IF(L298="","",IF(F298="Privé",0,L298-M298))</f>
        <v/>
      </c>
      <c r="O298" s="34">
        <f>IF(F298="","",IFERROR(VLOOKUP(F298,'Instellingen &amp; Instructies'!$A$8:$B$10,2,FALSE),0))</f>
        <v/>
      </c>
      <c r="P298" s="34">
        <f>IF(OR(N298="",O298=""),"",N298*O298)</f>
        <v/>
      </c>
      <c r="Q298" s="2">
        <f>IF(OR(J298="",K298=""),IF(OR(J298&lt;&gt;"",K298&lt;&gt;""),"Ontbrekende km-stand",""),IF(K298&lt;J298,"Controleer km-stand",IF(N298&lt;0,"Controleer privé km","OK")))</f>
        <v/>
      </c>
      <c r="R298" s="5" t="n"/>
    </row>
    <row r="299">
      <c r="A299" s="9">
        <f>IF(B299="","",COUNT($B$2:B299))</f>
        <v/>
      </c>
      <c r="B299" s="31" t="n"/>
      <c r="C299" s="4" t="n"/>
      <c r="D299" s="5" t="n"/>
      <c r="E299" s="4" t="n"/>
      <c r="F299" s="4" t="n"/>
      <c r="G299" s="5" t="n"/>
      <c r="H299" s="5" t="n"/>
      <c r="I299" s="5" t="n"/>
      <c r="J299" s="32" t="n"/>
      <c r="K299" s="32" t="n"/>
      <c r="L299" s="35">
        <f>IF(OR(J299="",K299=""),"",IFERROR(K299-J299,0))</f>
        <v/>
      </c>
      <c r="M299" s="32" t="n"/>
      <c r="N299" s="35">
        <f>IF(L299="","",IF(F299="Privé",0,L299-M299))</f>
        <v/>
      </c>
      <c r="O299" s="36">
        <f>IF(F299="","",IFERROR(VLOOKUP(F299,'Instellingen &amp; Instructies'!$A$8:$B$10,2,FALSE),0))</f>
        <v/>
      </c>
      <c r="P299" s="36">
        <f>IF(OR(N299="",O299=""),"",N299*O299)</f>
        <v/>
      </c>
      <c r="Q299" s="9">
        <f>IF(OR(J299="",K299=""),IF(OR(J299&lt;&gt;"",K299&lt;&gt;""),"Ontbrekende km-stand",""),IF(K299&lt;J299,"Controleer km-stand",IF(N299&lt;0,"Controleer privé km","OK")))</f>
        <v/>
      </c>
      <c r="R299" s="5" t="n"/>
    </row>
    <row r="300">
      <c r="A300" s="2">
        <f>IF(B300="","",COUNT($B$2:B300))</f>
        <v/>
      </c>
      <c r="B300" s="31" t="n"/>
      <c r="C300" s="4" t="n"/>
      <c r="D300" s="5" t="n"/>
      <c r="E300" s="4" t="n"/>
      <c r="F300" s="4" t="n"/>
      <c r="G300" s="5" t="n"/>
      <c r="H300" s="5" t="n"/>
      <c r="I300" s="5" t="n"/>
      <c r="J300" s="32" t="n"/>
      <c r="K300" s="32" t="n"/>
      <c r="L300" s="33">
        <f>IF(OR(J300="",K300=""),"",IFERROR(K300-J300,0))</f>
        <v/>
      </c>
      <c r="M300" s="32" t="n"/>
      <c r="N300" s="33">
        <f>IF(L300="","",IF(F300="Privé",0,L300-M300))</f>
        <v/>
      </c>
      <c r="O300" s="34">
        <f>IF(F300="","",IFERROR(VLOOKUP(F300,'Instellingen &amp; Instructies'!$A$8:$B$10,2,FALSE),0))</f>
        <v/>
      </c>
      <c r="P300" s="34">
        <f>IF(OR(N300="",O300=""),"",N300*O300)</f>
        <v/>
      </c>
      <c r="Q300" s="2">
        <f>IF(OR(J300="",K300=""),IF(OR(J300&lt;&gt;"",K300&lt;&gt;""),"Ontbrekende km-stand",""),IF(K300&lt;J300,"Controleer km-stand",IF(N300&lt;0,"Controleer privé km","OK")))</f>
        <v/>
      </c>
      <c r="R300" s="5" t="n"/>
    </row>
    <row r="301">
      <c r="A301" s="9">
        <f>IF(B301="","",COUNT($B$2:B301))</f>
        <v/>
      </c>
      <c r="B301" s="31" t="n"/>
      <c r="C301" s="4" t="n"/>
      <c r="D301" s="5" t="n"/>
      <c r="E301" s="4" t="n"/>
      <c r="F301" s="4" t="n"/>
      <c r="G301" s="5" t="n"/>
      <c r="H301" s="5" t="n"/>
      <c r="I301" s="5" t="n"/>
      <c r="J301" s="32" t="n"/>
      <c r="K301" s="32" t="n"/>
      <c r="L301" s="35">
        <f>IF(OR(J301="",K301=""),"",IFERROR(K301-J301,0))</f>
        <v/>
      </c>
      <c r="M301" s="32" t="n"/>
      <c r="N301" s="35">
        <f>IF(L301="","",IF(F301="Privé",0,L301-M301))</f>
        <v/>
      </c>
      <c r="O301" s="36">
        <f>IF(F301="","",IFERROR(VLOOKUP(F301,'Instellingen &amp; Instructies'!$A$8:$B$10,2,FALSE),0))</f>
        <v/>
      </c>
      <c r="P301" s="36">
        <f>IF(OR(N301="",O301=""),"",N301*O301)</f>
        <v/>
      </c>
      <c r="Q301" s="9">
        <f>IF(OR(J301="",K301=""),IF(OR(J301&lt;&gt;"",K301&lt;&gt;""),"Ontbrekende km-stand",""),IF(K301&lt;J301,"Controleer km-stand",IF(N301&lt;0,"Controleer privé km","OK")))</f>
        <v/>
      </c>
      <c r="R301" s="5" t="n"/>
    </row>
    <row r="302">
      <c r="A302" s="2">
        <f>IF(B302="","",COUNT($B$2:B302))</f>
        <v/>
      </c>
      <c r="B302" s="31" t="n"/>
      <c r="C302" s="4" t="n"/>
      <c r="D302" s="5" t="n"/>
      <c r="E302" s="4" t="n"/>
      <c r="F302" s="4" t="n"/>
      <c r="G302" s="5" t="n"/>
      <c r="H302" s="5" t="n"/>
      <c r="I302" s="5" t="n"/>
      <c r="J302" s="32" t="n"/>
      <c r="K302" s="32" t="n"/>
      <c r="L302" s="33">
        <f>IF(OR(J302="",K302=""),"",IFERROR(K302-J302,0))</f>
        <v/>
      </c>
      <c r="M302" s="32" t="n"/>
      <c r="N302" s="33">
        <f>IF(L302="","",IF(F302="Privé",0,L302-M302))</f>
        <v/>
      </c>
      <c r="O302" s="34">
        <f>IF(F302="","",IFERROR(VLOOKUP(F302,'Instellingen &amp; Instructies'!$A$8:$B$10,2,FALSE),0))</f>
        <v/>
      </c>
      <c r="P302" s="34">
        <f>IF(OR(N302="",O302=""),"",N302*O302)</f>
        <v/>
      </c>
      <c r="Q302" s="2">
        <f>IF(OR(J302="",K302=""),IF(OR(J302&lt;&gt;"",K302&lt;&gt;""),"Ontbrekende km-stand",""),IF(K302&lt;J302,"Controleer km-stand",IF(N302&lt;0,"Controleer privé km","OK")))</f>
        <v/>
      </c>
      <c r="R302" s="5" t="n"/>
    </row>
    <row r="303">
      <c r="A303" s="9">
        <f>IF(B303="","",COUNT($B$2:B303))</f>
        <v/>
      </c>
      <c r="B303" s="31" t="n"/>
      <c r="C303" s="4" t="n"/>
      <c r="D303" s="5" t="n"/>
      <c r="E303" s="4" t="n"/>
      <c r="F303" s="4" t="n"/>
      <c r="G303" s="5" t="n"/>
      <c r="H303" s="5" t="n"/>
      <c r="I303" s="5" t="n"/>
      <c r="J303" s="32" t="n"/>
      <c r="K303" s="32" t="n"/>
      <c r="L303" s="35">
        <f>IF(OR(J303="",K303=""),"",IFERROR(K303-J303,0))</f>
        <v/>
      </c>
      <c r="M303" s="32" t="n"/>
      <c r="N303" s="35">
        <f>IF(L303="","",IF(F303="Privé",0,L303-M303))</f>
        <v/>
      </c>
      <c r="O303" s="36">
        <f>IF(F303="","",IFERROR(VLOOKUP(F303,'Instellingen &amp; Instructies'!$A$8:$B$10,2,FALSE),0))</f>
        <v/>
      </c>
      <c r="P303" s="36">
        <f>IF(OR(N303="",O303=""),"",N303*O303)</f>
        <v/>
      </c>
      <c r="Q303" s="9">
        <f>IF(OR(J303="",K303=""),IF(OR(J303&lt;&gt;"",K303&lt;&gt;""),"Ontbrekende km-stand",""),IF(K303&lt;J303,"Controleer km-stand",IF(N303&lt;0,"Controleer privé km","OK")))</f>
        <v/>
      </c>
      <c r="R303" s="5" t="n"/>
    </row>
    <row r="304">
      <c r="A304" s="2">
        <f>IF(B304="","",COUNT($B$2:B304))</f>
        <v/>
      </c>
      <c r="B304" s="31" t="n"/>
      <c r="C304" s="4" t="n"/>
      <c r="D304" s="5" t="n"/>
      <c r="E304" s="4" t="n"/>
      <c r="F304" s="4" t="n"/>
      <c r="G304" s="5" t="n"/>
      <c r="H304" s="5" t="n"/>
      <c r="I304" s="5" t="n"/>
      <c r="J304" s="32" t="n"/>
      <c r="K304" s="32" t="n"/>
      <c r="L304" s="33">
        <f>IF(OR(J304="",K304=""),"",IFERROR(K304-J304,0))</f>
        <v/>
      </c>
      <c r="M304" s="32" t="n"/>
      <c r="N304" s="33">
        <f>IF(L304="","",IF(F304="Privé",0,L304-M304))</f>
        <v/>
      </c>
      <c r="O304" s="34">
        <f>IF(F304="","",IFERROR(VLOOKUP(F304,'Instellingen &amp; Instructies'!$A$8:$B$10,2,FALSE),0))</f>
        <v/>
      </c>
      <c r="P304" s="34">
        <f>IF(OR(N304="",O304=""),"",N304*O304)</f>
        <v/>
      </c>
      <c r="Q304" s="2">
        <f>IF(OR(J304="",K304=""),IF(OR(J304&lt;&gt;"",K304&lt;&gt;""),"Ontbrekende km-stand",""),IF(K304&lt;J304,"Controleer km-stand",IF(N304&lt;0,"Controleer privé km","OK")))</f>
        <v/>
      </c>
      <c r="R304" s="5" t="n"/>
    </row>
    <row r="305">
      <c r="A305" s="9">
        <f>IF(B305="","",COUNT($B$2:B305))</f>
        <v/>
      </c>
      <c r="B305" s="31" t="n"/>
      <c r="C305" s="4" t="n"/>
      <c r="D305" s="5" t="n"/>
      <c r="E305" s="4" t="n"/>
      <c r="F305" s="4" t="n"/>
      <c r="G305" s="5" t="n"/>
      <c r="H305" s="5" t="n"/>
      <c r="I305" s="5" t="n"/>
      <c r="J305" s="32" t="n"/>
      <c r="K305" s="32" t="n"/>
      <c r="L305" s="35">
        <f>IF(OR(J305="",K305=""),"",IFERROR(K305-J305,0))</f>
        <v/>
      </c>
      <c r="M305" s="32" t="n"/>
      <c r="N305" s="35">
        <f>IF(L305="","",IF(F305="Privé",0,L305-M305))</f>
        <v/>
      </c>
      <c r="O305" s="36">
        <f>IF(F305="","",IFERROR(VLOOKUP(F305,'Instellingen &amp; Instructies'!$A$8:$B$10,2,FALSE),0))</f>
        <v/>
      </c>
      <c r="P305" s="36">
        <f>IF(OR(N305="",O305=""),"",N305*O305)</f>
        <v/>
      </c>
      <c r="Q305" s="9">
        <f>IF(OR(J305="",K305=""),IF(OR(J305&lt;&gt;"",K305&lt;&gt;""),"Ontbrekende km-stand",""),IF(K305&lt;J305,"Controleer km-stand",IF(N305&lt;0,"Controleer privé km","OK")))</f>
        <v/>
      </c>
      <c r="R305" s="5" t="n"/>
    </row>
    <row r="306">
      <c r="A306" s="2">
        <f>IF(B306="","",COUNT($B$2:B306))</f>
        <v/>
      </c>
      <c r="B306" s="31" t="n"/>
      <c r="C306" s="4" t="n"/>
      <c r="D306" s="5" t="n"/>
      <c r="E306" s="4" t="n"/>
      <c r="F306" s="4" t="n"/>
      <c r="G306" s="5" t="n"/>
      <c r="H306" s="5" t="n"/>
      <c r="I306" s="5" t="n"/>
      <c r="J306" s="32" t="n"/>
      <c r="K306" s="32" t="n"/>
      <c r="L306" s="33">
        <f>IF(OR(J306="",K306=""),"",IFERROR(K306-J306,0))</f>
        <v/>
      </c>
      <c r="M306" s="32" t="n"/>
      <c r="N306" s="33">
        <f>IF(L306="","",IF(F306="Privé",0,L306-M306))</f>
        <v/>
      </c>
      <c r="O306" s="34">
        <f>IF(F306="","",IFERROR(VLOOKUP(F306,'Instellingen &amp; Instructies'!$A$8:$B$10,2,FALSE),0))</f>
        <v/>
      </c>
      <c r="P306" s="34">
        <f>IF(OR(N306="",O306=""),"",N306*O306)</f>
        <v/>
      </c>
      <c r="Q306" s="2">
        <f>IF(OR(J306="",K306=""),IF(OR(J306&lt;&gt;"",K306&lt;&gt;""),"Ontbrekende km-stand",""),IF(K306&lt;J306,"Controleer km-stand",IF(N306&lt;0,"Controleer privé km","OK")))</f>
        <v/>
      </c>
      <c r="R306" s="5" t="n"/>
    </row>
    <row r="307">
      <c r="A307" s="9">
        <f>IF(B307="","",COUNT($B$2:B307))</f>
        <v/>
      </c>
      <c r="B307" s="31" t="n"/>
      <c r="C307" s="4" t="n"/>
      <c r="D307" s="5" t="n"/>
      <c r="E307" s="4" t="n"/>
      <c r="F307" s="4" t="n"/>
      <c r="G307" s="5" t="n"/>
      <c r="H307" s="5" t="n"/>
      <c r="I307" s="5" t="n"/>
      <c r="J307" s="32" t="n"/>
      <c r="K307" s="32" t="n"/>
      <c r="L307" s="35">
        <f>IF(OR(J307="",K307=""),"",IFERROR(K307-J307,0))</f>
        <v/>
      </c>
      <c r="M307" s="32" t="n"/>
      <c r="N307" s="35">
        <f>IF(L307="","",IF(F307="Privé",0,L307-M307))</f>
        <v/>
      </c>
      <c r="O307" s="36">
        <f>IF(F307="","",IFERROR(VLOOKUP(F307,'Instellingen &amp; Instructies'!$A$8:$B$10,2,FALSE),0))</f>
        <v/>
      </c>
      <c r="P307" s="36">
        <f>IF(OR(N307="",O307=""),"",N307*O307)</f>
        <v/>
      </c>
      <c r="Q307" s="9">
        <f>IF(OR(J307="",K307=""),IF(OR(J307&lt;&gt;"",K307&lt;&gt;""),"Ontbrekende km-stand",""),IF(K307&lt;J307,"Controleer km-stand",IF(N307&lt;0,"Controleer privé km","OK")))</f>
        <v/>
      </c>
      <c r="R307" s="5" t="n"/>
    </row>
    <row r="308">
      <c r="A308" s="2">
        <f>IF(B308="","",COUNT($B$2:B308))</f>
        <v/>
      </c>
      <c r="B308" s="31" t="n"/>
      <c r="C308" s="4" t="n"/>
      <c r="D308" s="5" t="n"/>
      <c r="E308" s="4" t="n"/>
      <c r="F308" s="4" t="n"/>
      <c r="G308" s="5" t="n"/>
      <c r="H308" s="5" t="n"/>
      <c r="I308" s="5" t="n"/>
      <c r="J308" s="32" t="n"/>
      <c r="K308" s="32" t="n"/>
      <c r="L308" s="33">
        <f>IF(OR(J308="",K308=""),"",IFERROR(K308-J308,0))</f>
        <v/>
      </c>
      <c r="M308" s="32" t="n"/>
      <c r="N308" s="33">
        <f>IF(L308="","",IF(F308="Privé",0,L308-M308))</f>
        <v/>
      </c>
      <c r="O308" s="34">
        <f>IF(F308="","",IFERROR(VLOOKUP(F308,'Instellingen &amp; Instructies'!$A$8:$B$10,2,FALSE),0))</f>
        <v/>
      </c>
      <c r="P308" s="34">
        <f>IF(OR(N308="",O308=""),"",N308*O308)</f>
        <v/>
      </c>
      <c r="Q308" s="2">
        <f>IF(OR(J308="",K308=""),IF(OR(J308&lt;&gt;"",K308&lt;&gt;""),"Ontbrekende km-stand",""),IF(K308&lt;J308,"Controleer km-stand",IF(N308&lt;0,"Controleer privé km","OK")))</f>
        <v/>
      </c>
      <c r="R308" s="5" t="n"/>
    </row>
    <row r="309">
      <c r="A309" s="9">
        <f>IF(B309="","",COUNT($B$2:B309))</f>
        <v/>
      </c>
      <c r="B309" s="31" t="n"/>
      <c r="C309" s="4" t="n"/>
      <c r="D309" s="5" t="n"/>
      <c r="E309" s="4" t="n"/>
      <c r="F309" s="4" t="n"/>
      <c r="G309" s="5" t="n"/>
      <c r="H309" s="5" t="n"/>
      <c r="I309" s="5" t="n"/>
      <c r="J309" s="32" t="n"/>
      <c r="K309" s="32" t="n"/>
      <c r="L309" s="35">
        <f>IF(OR(J309="",K309=""),"",IFERROR(K309-J309,0))</f>
        <v/>
      </c>
      <c r="M309" s="32" t="n"/>
      <c r="N309" s="35">
        <f>IF(L309="","",IF(F309="Privé",0,L309-M309))</f>
        <v/>
      </c>
      <c r="O309" s="36">
        <f>IF(F309="","",IFERROR(VLOOKUP(F309,'Instellingen &amp; Instructies'!$A$8:$B$10,2,FALSE),0))</f>
        <v/>
      </c>
      <c r="P309" s="36">
        <f>IF(OR(N309="",O309=""),"",N309*O309)</f>
        <v/>
      </c>
      <c r="Q309" s="9">
        <f>IF(OR(J309="",K309=""),IF(OR(J309&lt;&gt;"",K309&lt;&gt;""),"Ontbrekende km-stand",""),IF(K309&lt;J309,"Controleer km-stand",IF(N309&lt;0,"Controleer privé km","OK")))</f>
        <v/>
      </c>
      <c r="R309" s="5" t="n"/>
    </row>
    <row r="310">
      <c r="A310" s="2">
        <f>IF(B310="","",COUNT($B$2:B310))</f>
        <v/>
      </c>
      <c r="B310" s="31" t="n"/>
      <c r="C310" s="4" t="n"/>
      <c r="D310" s="5" t="n"/>
      <c r="E310" s="4" t="n"/>
      <c r="F310" s="4" t="n"/>
      <c r="G310" s="5" t="n"/>
      <c r="H310" s="5" t="n"/>
      <c r="I310" s="5" t="n"/>
      <c r="J310" s="32" t="n"/>
      <c r="K310" s="32" t="n"/>
      <c r="L310" s="33">
        <f>IF(OR(J310="",K310=""),"",IFERROR(K310-J310,0))</f>
        <v/>
      </c>
      <c r="M310" s="32" t="n"/>
      <c r="N310" s="33">
        <f>IF(L310="","",IF(F310="Privé",0,L310-M310))</f>
        <v/>
      </c>
      <c r="O310" s="34">
        <f>IF(F310="","",IFERROR(VLOOKUP(F310,'Instellingen &amp; Instructies'!$A$8:$B$10,2,FALSE),0))</f>
        <v/>
      </c>
      <c r="P310" s="34">
        <f>IF(OR(N310="",O310=""),"",N310*O310)</f>
        <v/>
      </c>
      <c r="Q310" s="2">
        <f>IF(OR(J310="",K310=""),IF(OR(J310&lt;&gt;"",K310&lt;&gt;""),"Ontbrekende km-stand",""),IF(K310&lt;J310,"Controleer km-stand",IF(N310&lt;0,"Controleer privé km","OK")))</f>
        <v/>
      </c>
      <c r="R310" s="5" t="n"/>
    </row>
    <row r="311">
      <c r="A311" s="9">
        <f>IF(B311="","",COUNT($B$2:B311))</f>
        <v/>
      </c>
      <c r="B311" s="31" t="n"/>
      <c r="C311" s="4" t="n"/>
      <c r="D311" s="5" t="n"/>
      <c r="E311" s="4" t="n"/>
      <c r="F311" s="4" t="n"/>
      <c r="G311" s="5" t="n"/>
      <c r="H311" s="5" t="n"/>
      <c r="I311" s="5" t="n"/>
      <c r="J311" s="32" t="n"/>
      <c r="K311" s="32" t="n"/>
      <c r="L311" s="35">
        <f>IF(OR(J311="",K311=""),"",IFERROR(K311-J311,0))</f>
        <v/>
      </c>
      <c r="M311" s="32" t="n"/>
      <c r="N311" s="35">
        <f>IF(L311="","",IF(F311="Privé",0,L311-M311))</f>
        <v/>
      </c>
      <c r="O311" s="36">
        <f>IF(F311="","",IFERROR(VLOOKUP(F311,'Instellingen &amp; Instructies'!$A$8:$B$10,2,FALSE),0))</f>
        <v/>
      </c>
      <c r="P311" s="36">
        <f>IF(OR(N311="",O311=""),"",N311*O311)</f>
        <v/>
      </c>
      <c r="Q311" s="9">
        <f>IF(OR(J311="",K311=""),IF(OR(J311&lt;&gt;"",K311&lt;&gt;""),"Ontbrekende km-stand",""),IF(K311&lt;J311,"Controleer km-stand",IF(N311&lt;0,"Controleer privé km","OK")))</f>
        <v/>
      </c>
      <c r="R311" s="5" t="n"/>
    </row>
    <row r="312">
      <c r="A312" s="2">
        <f>IF(B312="","",COUNT($B$2:B312))</f>
        <v/>
      </c>
      <c r="B312" s="31" t="n"/>
      <c r="C312" s="4" t="n"/>
      <c r="D312" s="5" t="n"/>
      <c r="E312" s="4" t="n"/>
      <c r="F312" s="4" t="n"/>
      <c r="G312" s="5" t="n"/>
      <c r="H312" s="5" t="n"/>
      <c r="I312" s="5" t="n"/>
      <c r="J312" s="32" t="n"/>
      <c r="K312" s="32" t="n"/>
      <c r="L312" s="33">
        <f>IF(OR(J312="",K312=""),"",IFERROR(K312-J312,0))</f>
        <v/>
      </c>
      <c r="M312" s="32" t="n"/>
      <c r="N312" s="33">
        <f>IF(L312="","",IF(F312="Privé",0,L312-M312))</f>
        <v/>
      </c>
      <c r="O312" s="34">
        <f>IF(F312="","",IFERROR(VLOOKUP(F312,'Instellingen &amp; Instructies'!$A$8:$B$10,2,FALSE),0))</f>
        <v/>
      </c>
      <c r="P312" s="34">
        <f>IF(OR(N312="",O312=""),"",N312*O312)</f>
        <v/>
      </c>
      <c r="Q312" s="2">
        <f>IF(OR(J312="",K312=""),IF(OR(J312&lt;&gt;"",K312&lt;&gt;""),"Ontbrekende km-stand",""),IF(K312&lt;J312,"Controleer km-stand",IF(N312&lt;0,"Controleer privé km","OK")))</f>
        <v/>
      </c>
      <c r="R312" s="5" t="n"/>
    </row>
    <row r="313">
      <c r="A313" s="9">
        <f>IF(B313="","",COUNT($B$2:B313))</f>
        <v/>
      </c>
      <c r="B313" s="31" t="n"/>
      <c r="C313" s="4" t="n"/>
      <c r="D313" s="5" t="n"/>
      <c r="E313" s="4" t="n"/>
      <c r="F313" s="4" t="n"/>
      <c r="G313" s="5" t="n"/>
      <c r="H313" s="5" t="n"/>
      <c r="I313" s="5" t="n"/>
      <c r="J313" s="32" t="n"/>
      <c r="K313" s="32" t="n"/>
      <c r="L313" s="35">
        <f>IF(OR(J313="",K313=""),"",IFERROR(K313-J313,0))</f>
        <v/>
      </c>
      <c r="M313" s="32" t="n"/>
      <c r="N313" s="35">
        <f>IF(L313="","",IF(F313="Privé",0,L313-M313))</f>
        <v/>
      </c>
      <c r="O313" s="36">
        <f>IF(F313="","",IFERROR(VLOOKUP(F313,'Instellingen &amp; Instructies'!$A$8:$B$10,2,FALSE),0))</f>
        <v/>
      </c>
      <c r="P313" s="36">
        <f>IF(OR(N313="",O313=""),"",N313*O313)</f>
        <v/>
      </c>
      <c r="Q313" s="9">
        <f>IF(OR(J313="",K313=""),IF(OR(J313&lt;&gt;"",K313&lt;&gt;""),"Ontbrekende km-stand",""),IF(K313&lt;J313,"Controleer km-stand",IF(N313&lt;0,"Controleer privé km","OK")))</f>
        <v/>
      </c>
      <c r="R313" s="5" t="n"/>
    </row>
    <row r="314">
      <c r="A314" s="2">
        <f>IF(B314="","",COUNT($B$2:B314))</f>
        <v/>
      </c>
      <c r="B314" s="31" t="n"/>
      <c r="C314" s="4" t="n"/>
      <c r="D314" s="5" t="n"/>
      <c r="E314" s="4" t="n"/>
      <c r="F314" s="4" t="n"/>
      <c r="G314" s="5" t="n"/>
      <c r="H314" s="5" t="n"/>
      <c r="I314" s="5" t="n"/>
      <c r="J314" s="32" t="n"/>
      <c r="K314" s="32" t="n"/>
      <c r="L314" s="33">
        <f>IF(OR(J314="",K314=""),"",IFERROR(K314-J314,0))</f>
        <v/>
      </c>
      <c r="M314" s="32" t="n"/>
      <c r="N314" s="33">
        <f>IF(L314="","",IF(F314="Privé",0,L314-M314))</f>
        <v/>
      </c>
      <c r="O314" s="34">
        <f>IF(F314="","",IFERROR(VLOOKUP(F314,'Instellingen &amp; Instructies'!$A$8:$B$10,2,FALSE),0))</f>
        <v/>
      </c>
      <c r="P314" s="34">
        <f>IF(OR(N314="",O314=""),"",N314*O314)</f>
        <v/>
      </c>
      <c r="Q314" s="2">
        <f>IF(OR(J314="",K314=""),IF(OR(J314&lt;&gt;"",K314&lt;&gt;""),"Ontbrekende km-stand",""),IF(K314&lt;J314,"Controleer km-stand",IF(N314&lt;0,"Controleer privé km","OK")))</f>
        <v/>
      </c>
      <c r="R314" s="5" t="n"/>
    </row>
    <row r="315">
      <c r="A315" s="9">
        <f>IF(B315="","",COUNT($B$2:B315))</f>
        <v/>
      </c>
      <c r="B315" s="31" t="n"/>
      <c r="C315" s="4" t="n"/>
      <c r="D315" s="5" t="n"/>
      <c r="E315" s="4" t="n"/>
      <c r="F315" s="4" t="n"/>
      <c r="G315" s="5" t="n"/>
      <c r="H315" s="5" t="n"/>
      <c r="I315" s="5" t="n"/>
      <c r="J315" s="32" t="n"/>
      <c r="K315" s="32" t="n"/>
      <c r="L315" s="35">
        <f>IF(OR(J315="",K315=""),"",IFERROR(K315-J315,0))</f>
        <v/>
      </c>
      <c r="M315" s="32" t="n"/>
      <c r="N315" s="35">
        <f>IF(L315="","",IF(F315="Privé",0,L315-M315))</f>
        <v/>
      </c>
      <c r="O315" s="36">
        <f>IF(F315="","",IFERROR(VLOOKUP(F315,'Instellingen &amp; Instructies'!$A$8:$B$10,2,FALSE),0))</f>
        <v/>
      </c>
      <c r="P315" s="36">
        <f>IF(OR(N315="",O315=""),"",N315*O315)</f>
        <v/>
      </c>
      <c r="Q315" s="9">
        <f>IF(OR(J315="",K315=""),IF(OR(J315&lt;&gt;"",K315&lt;&gt;""),"Ontbrekende km-stand",""),IF(K315&lt;J315,"Controleer km-stand",IF(N315&lt;0,"Controleer privé km","OK")))</f>
        <v/>
      </c>
      <c r="R315" s="5" t="n"/>
    </row>
    <row r="316">
      <c r="A316" s="2">
        <f>IF(B316="","",COUNT($B$2:B316))</f>
        <v/>
      </c>
      <c r="B316" s="31" t="n"/>
      <c r="C316" s="4" t="n"/>
      <c r="D316" s="5" t="n"/>
      <c r="E316" s="4" t="n"/>
      <c r="F316" s="4" t="n"/>
      <c r="G316" s="5" t="n"/>
      <c r="H316" s="5" t="n"/>
      <c r="I316" s="5" t="n"/>
      <c r="J316" s="32" t="n"/>
      <c r="K316" s="32" t="n"/>
      <c r="L316" s="33">
        <f>IF(OR(J316="",K316=""),"",IFERROR(K316-J316,0))</f>
        <v/>
      </c>
      <c r="M316" s="32" t="n"/>
      <c r="N316" s="33">
        <f>IF(L316="","",IF(F316="Privé",0,L316-M316))</f>
        <v/>
      </c>
      <c r="O316" s="34">
        <f>IF(F316="","",IFERROR(VLOOKUP(F316,'Instellingen &amp; Instructies'!$A$8:$B$10,2,FALSE),0))</f>
        <v/>
      </c>
      <c r="P316" s="34">
        <f>IF(OR(N316="",O316=""),"",N316*O316)</f>
        <v/>
      </c>
      <c r="Q316" s="2">
        <f>IF(OR(J316="",K316=""),IF(OR(J316&lt;&gt;"",K316&lt;&gt;""),"Ontbrekende km-stand",""),IF(K316&lt;J316,"Controleer km-stand",IF(N316&lt;0,"Controleer privé km","OK")))</f>
        <v/>
      </c>
      <c r="R316" s="5" t="n"/>
    </row>
    <row r="317">
      <c r="A317" s="9">
        <f>IF(B317="","",COUNT($B$2:B317))</f>
        <v/>
      </c>
      <c r="B317" s="31" t="n"/>
      <c r="C317" s="4" t="n"/>
      <c r="D317" s="5" t="n"/>
      <c r="E317" s="4" t="n"/>
      <c r="F317" s="4" t="n"/>
      <c r="G317" s="5" t="n"/>
      <c r="H317" s="5" t="n"/>
      <c r="I317" s="5" t="n"/>
      <c r="J317" s="32" t="n"/>
      <c r="K317" s="32" t="n"/>
      <c r="L317" s="35">
        <f>IF(OR(J317="",K317=""),"",IFERROR(K317-J317,0))</f>
        <v/>
      </c>
      <c r="M317" s="32" t="n"/>
      <c r="N317" s="35">
        <f>IF(L317="","",IF(F317="Privé",0,L317-M317))</f>
        <v/>
      </c>
      <c r="O317" s="36">
        <f>IF(F317="","",IFERROR(VLOOKUP(F317,'Instellingen &amp; Instructies'!$A$8:$B$10,2,FALSE),0))</f>
        <v/>
      </c>
      <c r="P317" s="36">
        <f>IF(OR(N317="",O317=""),"",N317*O317)</f>
        <v/>
      </c>
      <c r="Q317" s="9">
        <f>IF(OR(J317="",K317=""),IF(OR(J317&lt;&gt;"",K317&lt;&gt;""),"Ontbrekende km-stand",""),IF(K317&lt;J317,"Controleer km-stand",IF(N317&lt;0,"Controleer privé km","OK")))</f>
        <v/>
      </c>
      <c r="R317" s="5" t="n"/>
    </row>
    <row r="318">
      <c r="A318" s="2">
        <f>IF(B318="","",COUNT($B$2:B318))</f>
        <v/>
      </c>
      <c r="B318" s="31" t="n"/>
      <c r="C318" s="4" t="n"/>
      <c r="D318" s="5" t="n"/>
      <c r="E318" s="4" t="n"/>
      <c r="F318" s="4" t="n"/>
      <c r="G318" s="5" t="n"/>
      <c r="H318" s="5" t="n"/>
      <c r="I318" s="5" t="n"/>
      <c r="J318" s="32" t="n"/>
      <c r="K318" s="32" t="n"/>
      <c r="L318" s="33">
        <f>IF(OR(J318="",K318=""),"",IFERROR(K318-J318,0))</f>
        <v/>
      </c>
      <c r="M318" s="32" t="n"/>
      <c r="N318" s="33">
        <f>IF(L318="","",IF(F318="Privé",0,L318-M318))</f>
        <v/>
      </c>
      <c r="O318" s="34">
        <f>IF(F318="","",IFERROR(VLOOKUP(F318,'Instellingen &amp; Instructies'!$A$8:$B$10,2,FALSE),0))</f>
        <v/>
      </c>
      <c r="P318" s="34">
        <f>IF(OR(N318="",O318=""),"",N318*O318)</f>
        <v/>
      </c>
      <c r="Q318" s="2">
        <f>IF(OR(J318="",K318=""),IF(OR(J318&lt;&gt;"",K318&lt;&gt;""),"Ontbrekende km-stand",""),IF(K318&lt;J318,"Controleer km-stand",IF(N318&lt;0,"Controleer privé km","OK")))</f>
        <v/>
      </c>
      <c r="R318" s="5" t="n"/>
    </row>
    <row r="319">
      <c r="A319" s="9">
        <f>IF(B319="","",COUNT($B$2:B319))</f>
        <v/>
      </c>
      <c r="B319" s="31" t="n"/>
      <c r="C319" s="4" t="n"/>
      <c r="D319" s="5" t="n"/>
      <c r="E319" s="4" t="n"/>
      <c r="F319" s="4" t="n"/>
      <c r="G319" s="5" t="n"/>
      <c r="H319" s="5" t="n"/>
      <c r="I319" s="5" t="n"/>
      <c r="J319" s="32" t="n"/>
      <c r="K319" s="32" t="n"/>
      <c r="L319" s="35">
        <f>IF(OR(J319="",K319=""),"",IFERROR(K319-J319,0))</f>
        <v/>
      </c>
      <c r="M319" s="32" t="n"/>
      <c r="N319" s="35">
        <f>IF(L319="","",IF(F319="Privé",0,L319-M319))</f>
        <v/>
      </c>
      <c r="O319" s="36">
        <f>IF(F319="","",IFERROR(VLOOKUP(F319,'Instellingen &amp; Instructies'!$A$8:$B$10,2,FALSE),0))</f>
        <v/>
      </c>
      <c r="P319" s="36">
        <f>IF(OR(N319="",O319=""),"",N319*O319)</f>
        <v/>
      </c>
      <c r="Q319" s="9">
        <f>IF(OR(J319="",K319=""),IF(OR(J319&lt;&gt;"",K319&lt;&gt;""),"Ontbrekende km-stand",""),IF(K319&lt;J319,"Controleer km-stand",IF(N319&lt;0,"Controleer privé km","OK")))</f>
        <v/>
      </c>
      <c r="R319" s="5" t="n"/>
    </row>
    <row r="320">
      <c r="A320" s="2">
        <f>IF(B320="","",COUNT($B$2:B320))</f>
        <v/>
      </c>
      <c r="B320" s="31" t="n"/>
      <c r="C320" s="4" t="n"/>
      <c r="D320" s="5" t="n"/>
      <c r="E320" s="4" t="n"/>
      <c r="F320" s="4" t="n"/>
      <c r="G320" s="5" t="n"/>
      <c r="H320" s="5" t="n"/>
      <c r="I320" s="5" t="n"/>
      <c r="J320" s="32" t="n"/>
      <c r="K320" s="32" t="n"/>
      <c r="L320" s="33">
        <f>IF(OR(J320="",K320=""),"",IFERROR(K320-J320,0))</f>
        <v/>
      </c>
      <c r="M320" s="32" t="n"/>
      <c r="N320" s="33">
        <f>IF(L320="","",IF(F320="Privé",0,L320-M320))</f>
        <v/>
      </c>
      <c r="O320" s="34">
        <f>IF(F320="","",IFERROR(VLOOKUP(F320,'Instellingen &amp; Instructies'!$A$8:$B$10,2,FALSE),0))</f>
        <v/>
      </c>
      <c r="P320" s="34">
        <f>IF(OR(N320="",O320=""),"",N320*O320)</f>
        <v/>
      </c>
      <c r="Q320" s="2">
        <f>IF(OR(J320="",K320=""),IF(OR(J320&lt;&gt;"",K320&lt;&gt;""),"Ontbrekende km-stand",""),IF(K320&lt;J320,"Controleer km-stand",IF(N320&lt;0,"Controleer privé km","OK")))</f>
        <v/>
      </c>
      <c r="R320" s="5" t="n"/>
    </row>
    <row r="321">
      <c r="A321" s="9">
        <f>IF(B321="","",COUNT($B$2:B321))</f>
        <v/>
      </c>
      <c r="B321" s="31" t="n"/>
      <c r="C321" s="4" t="n"/>
      <c r="D321" s="5" t="n"/>
      <c r="E321" s="4" t="n"/>
      <c r="F321" s="4" t="n"/>
      <c r="G321" s="5" t="n"/>
      <c r="H321" s="5" t="n"/>
      <c r="I321" s="5" t="n"/>
      <c r="J321" s="32" t="n"/>
      <c r="K321" s="32" t="n"/>
      <c r="L321" s="35">
        <f>IF(OR(J321="",K321=""),"",IFERROR(K321-J321,0))</f>
        <v/>
      </c>
      <c r="M321" s="32" t="n"/>
      <c r="N321" s="35">
        <f>IF(L321="","",IF(F321="Privé",0,L321-M321))</f>
        <v/>
      </c>
      <c r="O321" s="36">
        <f>IF(F321="","",IFERROR(VLOOKUP(F321,'Instellingen &amp; Instructies'!$A$8:$B$10,2,FALSE),0))</f>
        <v/>
      </c>
      <c r="P321" s="36">
        <f>IF(OR(N321="",O321=""),"",N321*O321)</f>
        <v/>
      </c>
      <c r="Q321" s="9">
        <f>IF(OR(J321="",K321=""),IF(OR(J321&lt;&gt;"",K321&lt;&gt;""),"Ontbrekende km-stand",""),IF(K321&lt;J321,"Controleer km-stand",IF(N321&lt;0,"Controleer privé km","OK")))</f>
        <v/>
      </c>
      <c r="R321" s="5" t="n"/>
    </row>
    <row r="322">
      <c r="A322" s="2">
        <f>IF(B322="","",COUNT($B$2:B322))</f>
        <v/>
      </c>
      <c r="B322" s="31" t="n"/>
      <c r="C322" s="4" t="n"/>
      <c r="D322" s="5" t="n"/>
      <c r="E322" s="4" t="n"/>
      <c r="F322" s="4" t="n"/>
      <c r="G322" s="5" t="n"/>
      <c r="H322" s="5" t="n"/>
      <c r="I322" s="5" t="n"/>
      <c r="J322" s="32" t="n"/>
      <c r="K322" s="32" t="n"/>
      <c r="L322" s="33">
        <f>IF(OR(J322="",K322=""),"",IFERROR(K322-J322,0))</f>
        <v/>
      </c>
      <c r="M322" s="32" t="n"/>
      <c r="N322" s="33">
        <f>IF(L322="","",IF(F322="Privé",0,L322-M322))</f>
        <v/>
      </c>
      <c r="O322" s="34">
        <f>IF(F322="","",IFERROR(VLOOKUP(F322,'Instellingen &amp; Instructies'!$A$8:$B$10,2,FALSE),0))</f>
        <v/>
      </c>
      <c r="P322" s="34">
        <f>IF(OR(N322="",O322=""),"",N322*O322)</f>
        <v/>
      </c>
      <c r="Q322" s="2">
        <f>IF(OR(J322="",K322=""),IF(OR(J322&lt;&gt;"",K322&lt;&gt;""),"Ontbrekende km-stand",""),IF(K322&lt;J322,"Controleer km-stand",IF(N322&lt;0,"Controleer privé km","OK")))</f>
        <v/>
      </c>
      <c r="R322" s="5" t="n"/>
    </row>
    <row r="323">
      <c r="A323" s="9">
        <f>IF(B323="","",COUNT($B$2:B323))</f>
        <v/>
      </c>
      <c r="B323" s="31" t="n"/>
      <c r="C323" s="4" t="n"/>
      <c r="D323" s="5" t="n"/>
      <c r="E323" s="4" t="n"/>
      <c r="F323" s="4" t="n"/>
      <c r="G323" s="5" t="n"/>
      <c r="H323" s="5" t="n"/>
      <c r="I323" s="5" t="n"/>
      <c r="J323" s="32" t="n"/>
      <c r="K323" s="32" t="n"/>
      <c r="L323" s="35">
        <f>IF(OR(J323="",K323=""),"",IFERROR(K323-J323,0))</f>
        <v/>
      </c>
      <c r="M323" s="32" t="n"/>
      <c r="N323" s="35">
        <f>IF(L323="","",IF(F323="Privé",0,L323-M323))</f>
        <v/>
      </c>
      <c r="O323" s="36">
        <f>IF(F323="","",IFERROR(VLOOKUP(F323,'Instellingen &amp; Instructies'!$A$8:$B$10,2,FALSE),0))</f>
        <v/>
      </c>
      <c r="P323" s="36">
        <f>IF(OR(N323="",O323=""),"",N323*O323)</f>
        <v/>
      </c>
      <c r="Q323" s="9">
        <f>IF(OR(J323="",K323=""),IF(OR(J323&lt;&gt;"",K323&lt;&gt;""),"Ontbrekende km-stand",""),IF(K323&lt;J323,"Controleer km-stand",IF(N323&lt;0,"Controleer privé km","OK")))</f>
        <v/>
      </c>
      <c r="R323" s="5" t="n"/>
    </row>
    <row r="324">
      <c r="A324" s="2">
        <f>IF(B324="","",COUNT($B$2:B324))</f>
        <v/>
      </c>
      <c r="B324" s="31" t="n"/>
      <c r="C324" s="4" t="n"/>
      <c r="D324" s="5" t="n"/>
      <c r="E324" s="4" t="n"/>
      <c r="F324" s="4" t="n"/>
      <c r="G324" s="5" t="n"/>
      <c r="H324" s="5" t="n"/>
      <c r="I324" s="5" t="n"/>
      <c r="J324" s="32" t="n"/>
      <c r="K324" s="32" t="n"/>
      <c r="L324" s="33">
        <f>IF(OR(J324="",K324=""),"",IFERROR(K324-J324,0))</f>
        <v/>
      </c>
      <c r="M324" s="32" t="n"/>
      <c r="N324" s="33">
        <f>IF(L324="","",IF(F324="Privé",0,L324-M324))</f>
        <v/>
      </c>
      <c r="O324" s="34">
        <f>IF(F324="","",IFERROR(VLOOKUP(F324,'Instellingen &amp; Instructies'!$A$8:$B$10,2,FALSE),0))</f>
        <v/>
      </c>
      <c r="P324" s="34">
        <f>IF(OR(N324="",O324=""),"",N324*O324)</f>
        <v/>
      </c>
      <c r="Q324" s="2">
        <f>IF(OR(J324="",K324=""),IF(OR(J324&lt;&gt;"",K324&lt;&gt;""),"Ontbrekende km-stand",""),IF(K324&lt;J324,"Controleer km-stand",IF(N324&lt;0,"Controleer privé km","OK")))</f>
        <v/>
      </c>
      <c r="R324" s="5" t="n"/>
    </row>
    <row r="325">
      <c r="A325" s="9">
        <f>IF(B325="","",COUNT($B$2:B325))</f>
        <v/>
      </c>
      <c r="B325" s="31" t="n"/>
      <c r="C325" s="4" t="n"/>
      <c r="D325" s="5" t="n"/>
      <c r="E325" s="4" t="n"/>
      <c r="F325" s="4" t="n"/>
      <c r="G325" s="5" t="n"/>
      <c r="H325" s="5" t="n"/>
      <c r="I325" s="5" t="n"/>
      <c r="J325" s="32" t="n"/>
      <c r="K325" s="32" t="n"/>
      <c r="L325" s="35">
        <f>IF(OR(J325="",K325=""),"",IFERROR(K325-J325,0))</f>
        <v/>
      </c>
      <c r="M325" s="32" t="n"/>
      <c r="N325" s="35">
        <f>IF(L325="","",IF(F325="Privé",0,L325-M325))</f>
        <v/>
      </c>
      <c r="O325" s="36">
        <f>IF(F325="","",IFERROR(VLOOKUP(F325,'Instellingen &amp; Instructies'!$A$8:$B$10,2,FALSE),0))</f>
        <v/>
      </c>
      <c r="P325" s="36">
        <f>IF(OR(N325="",O325=""),"",N325*O325)</f>
        <v/>
      </c>
      <c r="Q325" s="9">
        <f>IF(OR(J325="",K325=""),IF(OR(J325&lt;&gt;"",K325&lt;&gt;""),"Ontbrekende km-stand",""),IF(K325&lt;J325,"Controleer km-stand",IF(N325&lt;0,"Controleer privé km","OK")))</f>
        <v/>
      </c>
      <c r="R325" s="5" t="n"/>
    </row>
    <row r="326">
      <c r="A326" s="2">
        <f>IF(B326="","",COUNT($B$2:B326))</f>
        <v/>
      </c>
      <c r="B326" s="31" t="n"/>
      <c r="C326" s="4" t="n"/>
      <c r="D326" s="5" t="n"/>
      <c r="E326" s="4" t="n"/>
      <c r="F326" s="4" t="n"/>
      <c r="G326" s="5" t="n"/>
      <c r="H326" s="5" t="n"/>
      <c r="I326" s="5" t="n"/>
      <c r="J326" s="32" t="n"/>
      <c r="K326" s="32" t="n"/>
      <c r="L326" s="33">
        <f>IF(OR(J326="",K326=""),"",IFERROR(K326-J326,0))</f>
        <v/>
      </c>
      <c r="M326" s="32" t="n"/>
      <c r="N326" s="33">
        <f>IF(L326="","",IF(F326="Privé",0,L326-M326))</f>
        <v/>
      </c>
      <c r="O326" s="34">
        <f>IF(F326="","",IFERROR(VLOOKUP(F326,'Instellingen &amp; Instructies'!$A$8:$B$10,2,FALSE),0))</f>
        <v/>
      </c>
      <c r="P326" s="34">
        <f>IF(OR(N326="",O326=""),"",N326*O326)</f>
        <v/>
      </c>
      <c r="Q326" s="2">
        <f>IF(OR(J326="",K326=""),IF(OR(J326&lt;&gt;"",K326&lt;&gt;""),"Ontbrekende km-stand",""),IF(K326&lt;J326,"Controleer km-stand",IF(N326&lt;0,"Controleer privé km","OK")))</f>
        <v/>
      </c>
      <c r="R326" s="5" t="n"/>
    </row>
    <row r="327">
      <c r="A327" s="9">
        <f>IF(B327="","",COUNT($B$2:B327))</f>
        <v/>
      </c>
      <c r="B327" s="31" t="n"/>
      <c r="C327" s="4" t="n"/>
      <c r="D327" s="5" t="n"/>
      <c r="E327" s="4" t="n"/>
      <c r="F327" s="4" t="n"/>
      <c r="G327" s="5" t="n"/>
      <c r="H327" s="5" t="n"/>
      <c r="I327" s="5" t="n"/>
      <c r="J327" s="32" t="n"/>
      <c r="K327" s="32" t="n"/>
      <c r="L327" s="35">
        <f>IF(OR(J327="",K327=""),"",IFERROR(K327-J327,0))</f>
        <v/>
      </c>
      <c r="M327" s="32" t="n"/>
      <c r="N327" s="35">
        <f>IF(L327="","",IF(F327="Privé",0,L327-M327))</f>
        <v/>
      </c>
      <c r="O327" s="36">
        <f>IF(F327="","",IFERROR(VLOOKUP(F327,'Instellingen &amp; Instructies'!$A$8:$B$10,2,FALSE),0))</f>
        <v/>
      </c>
      <c r="P327" s="36">
        <f>IF(OR(N327="",O327=""),"",N327*O327)</f>
        <v/>
      </c>
      <c r="Q327" s="9">
        <f>IF(OR(J327="",K327=""),IF(OR(J327&lt;&gt;"",K327&lt;&gt;""),"Ontbrekende km-stand",""),IF(K327&lt;J327,"Controleer km-stand",IF(N327&lt;0,"Controleer privé km","OK")))</f>
        <v/>
      </c>
      <c r="R327" s="5" t="n"/>
    </row>
    <row r="328">
      <c r="A328" s="2">
        <f>IF(B328="","",COUNT($B$2:B328))</f>
        <v/>
      </c>
      <c r="B328" s="31" t="n"/>
      <c r="C328" s="4" t="n"/>
      <c r="D328" s="5" t="n"/>
      <c r="E328" s="4" t="n"/>
      <c r="F328" s="4" t="n"/>
      <c r="G328" s="5" t="n"/>
      <c r="H328" s="5" t="n"/>
      <c r="I328" s="5" t="n"/>
      <c r="J328" s="32" t="n"/>
      <c r="K328" s="32" t="n"/>
      <c r="L328" s="33">
        <f>IF(OR(J328="",K328=""),"",IFERROR(K328-J328,0))</f>
        <v/>
      </c>
      <c r="M328" s="32" t="n"/>
      <c r="N328" s="33">
        <f>IF(L328="","",IF(F328="Privé",0,L328-M328))</f>
        <v/>
      </c>
      <c r="O328" s="34">
        <f>IF(F328="","",IFERROR(VLOOKUP(F328,'Instellingen &amp; Instructies'!$A$8:$B$10,2,FALSE),0))</f>
        <v/>
      </c>
      <c r="P328" s="34">
        <f>IF(OR(N328="",O328=""),"",N328*O328)</f>
        <v/>
      </c>
      <c r="Q328" s="2">
        <f>IF(OR(J328="",K328=""),IF(OR(J328&lt;&gt;"",K328&lt;&gt;""),"Ontbrekende km-stand",""),IF(K328&lt;J328,"Controleer km-stand",IF(N328&lt;0,"Controleer privé km","OK")))</f>
        <v/>
      </c>
      <c r="R328" s="5" t="n"/>
    </row>
    <row r="329">
      <c r="A329" s="9">
        <f>IF(B329="","",COUNT($B$2:B329))</f>
        <v/>
      </c>
      <c r="B329" s="31" t="n"/>
      <c r="C329" s="4" t="n"/>
      <c r="D329" s="5" t="n"/>
      <c r="E329" s="4" t="n"/>
      <c r="F329" s="4" t="n"/>
      <c r="G329" s="5" t="n"/>
      <c r="H329" s="5" t="n"/>
      <c r="I329" s="5" t="n"/>
      <c r="J329" s="32" t="n"/>
      <c r="K329" s="32" t="n"/>
      <c r="L329" s="35">
        <f>IF(OR(J329="",K329=""),"",IFERROR(K329-J329,0))</f>
        <v/>
      </c>
      <c r="M329" s="32" t="n"/>
      <c r="N329" s="35">
        <f>IF(L329="","",IF(F329="Privé",0,L329-M329))</f>
        <v/>
      </c>
      <c r="O329" s="36">
        <f>IF(F329="","",IFERROR(VLOOKUP(F329,'Instellingen &amp; Instructies'!$A$8:$B$10,2,FALSE),0))</f>
        <v/>
      </c>
      <c r="P329" s="36">
        <f>IF(OR(N329="",O329=""),"",N329*O329)</f>
        <v/>
      </c>
      <c r="Q329" s="9">
        <f>IF(OR(J329="",K329=""),IF(OR(J329&lt;&gt;"",K329&lt;&gt;""),"Ontbrekende km-stand",""),IF(K329&lt;J329,"Controleer km-stand",IF(N329&lt;0,"Controleer privé km","OK")))</f>
        <v/>
      </c>
      <c r="R329" s="5" t="n"/>
    </row>
    <row r="330">
      <c r="A330" s="2">
        <f>IF(B330="","",COUNT($B$2:B330))</f>
        <v/>
      </c>
      <c r="B330" s="31" t="n"/>
      <c r="C330" s="4" t="n"/>
      <c r="D330" s="5" t="n"/>
      <c r="E330" s="4" t="n"/>
      <c r="F330" s="4" t="n"/>
      <c r="G330" s="5" t="n"/>
      <c r="H330" s="5" t="n"/>
      <c r="I330" s="5" t="n"/>
      <c r="J330" s="32" t="n"/>
      <c r="K330" s="32" t="n"/>
      <c r="L330" s="33">
        <f>IF(OR(J330="",K330=""),"",IFERROR(K330-J330,0))</f>
        <v/>
      </c>
      <c r="M330" s="32" t="n"/>
      <c r="N330" s="33">
        <f>IF(L330="","",IF(F330="Privé",0,L330-M330))</f>
        <v/>
      </c>
      <c r="O330" s="34">
        <f>IF(F330="","",IFERROR(VLOOKUP(F330,'Instellingen &amp; Instructies'!$A$8:$B$10,2,FALSE),0))</f>
        <v/>
      </c>
      <c r="P330" s="34">
        <f>IF(OR(N330="",O330=""),"",N330*O330)</f>
        <v/>
      </c>
      <c r="Q330" s="2">
        <f>IF(OR(J330="",K330=""),IF(OR(J330&lt;&gt;"",K330&lt;&gt;""),"Ontbrekende km-stand",""),IF(K330&lt;J330,"Controleer km-stand",IF(N330&lt;0,"Controleer privé km","OK")))</f>
        <v/>
      </c>
      <c r="R330" s="5" t="n"/>
    </row>
    <row r="331">
      <c r="A331" s="9">
        <f>IF(B331="","",COUNT($B$2:B331))</f>
        <v/>
      </c>
      <c r="B331" s="31" t="n"/>
      <c r="C331" s="4" t="n"/>
      <c r="D331" s="5" t="n"/>
      <c r="E331" s="4" t="n"/>
      <c r="F331" s="4" t="n"/>
      <c r="G331" s="5" t="n"/>
      <c r="H331" s="5" t="n"/>
      <c r="I331" s="5" t="n"/>
      <c r="J331" s="32" t="n"/>
      <c r="K331" s="32" t="n"/>
      <c r="L331" s="35">
        <f>IF(OR(J331="",K331=""),"",IFERROR(K331-J331,0))</f>
        <v/>
      </c>
      <c r="M331" s="32" t="n"/>
      <c r="N331" s="35">
        <f>IF(L331="","",IF(F331="Privé",0,L331-M331))</f>
        <v/>
      </c>
      <c r="O331" s="36">
        <f>IF(F331="","",IFERROR(VLOOKUP(F331,'Instellingen &amp; Instructies'!$A$8:$B$10,2,FALSE),0))</f>
        <v/>
      </c>
      <c r="P331" s="36">
        <f>IF(OR(N331="",O331=""),"",N331*O331)</f>
        <v/>
      </c>
      <c r="Q331" s="9">
        <f>IF(OR(J331="",K331=""),IF(OR(J331&lt;&gt;"",K331&lt;&gt;""),"Ontbrekende km-stand",""),IF(K331&lt;J331,"Controleer km-stand",IF(N331&lt;0,"Controleer privé km","OK")))</f>
        <v/>
      </c>
      <c r="R331" s="5" t="n"/>
    </row>
    <row r="332">
      <c r="A332" s="2">
        <f>IF(B332="","",COUNT($B$2:B332))</f>
        <v/>
      </c>
      <c r="B332" s="31" t="n"/>
      <c r="C332" s="4" t="n"/>
      <c r="D332" s="5" t="n"/>
      <c r="E332" s="4" t="n"/>
      <c r="F332" s="4" t="n"/>
      <c r="G332" s="5" t="n"/>
      <c r="H332" s="5" t="n"/>
      <c r="I332" s="5" t="n"/>
      <c r="J332" s="32" t="n"/>
      <c r="K332" s="32" t="n"/>
      <c r="L332" s="33">
        <f>IF(OR(J332="",K332=""),"",IFERROR(K332-J332,0))</f>
        <v/>
      </c>
      <c r="M332" s="32" t="n"/>
      <c r="N332" s="33">
        <f>IF(L332="","",IF(F332="Privé",0,L332-M332))</f>
        <v/>
      </c>
      <c r="O332" s="34">
        <f>IF(F332="","",IFERROR(VLOOKUP(F332,'Instellingen &amp; Instructies'!$A$8:$B$10,2,FALSE),0))</f>
        <v/>
      </c>
      <c r="P332" s="34">
        <f>IF(OR(N332="",O332=""),"",N332*O332)</f>
        <v/>
      </c>
      <c r="Q332" s="2">
        <f>IF(OR(J332="",K332=""),IF(OR(J332&lt;&gt;"",K332&lt;&gt;""),"Ontbrekende km-stand",""),IF(K332&lt;J332,"Controleer km-stand",IF(N332&lt;0,"Controleer privé km","OK")))</f>
        <v/>
      </c>
      <c r="R332" s="5" t="n"/>
    </row>
    <row r="333">
      <c r="A333" s="9">
        <f>IF(B333="","",COUNT($B$2:B333))</f>
        <v/>
      </c>
      <c r="B333" s="31" t="n"/>
      <c r="C333" s="4" t="n"/>
      <c r="D333" s="5" t="n"/>
      <c r="E333" s="4" t="n"/>
      <c r="F333" s="4" t="n"/>
      <c r="G333" s="5" t="n"/>
      <c r="H333" s="5" t="n"/>
      <c r="I333" s="5" t="n"/>
      <c r="J333" s="32" t="n"/>
      <c r="K333" s="32" t="n"/>
      <c r="L333" s="35">
        <f>IF(OR(J333="",K333=""),"",IFERROR(K333-J333,0))</f>
        <v/>
      </c>
      <c r="M333" s="32" t="n"/>
      <c r="N333" s="35">
        <f>IF(L333="","",IF(F333="Privé",0,L333-M333))</f>
        <v/>
      </c>
      <c r="O333" s="36">
        <f>IF(F333="","",IFERROR(VLOOKUP(F333,'Instellingen &amp; Instructies'!$A$8:$B$10,2,FALSE),0))</f>
        <v/>
      </c>
      <c r="P333" s="36">
        <f>IF(OR(N333="",O333=""),"",N333*O333)</f>
        <v/>
      </c>
      <c r="Q333" s="9">
        <f>IF(OR(J333="",K333=""),IF(OR(J333&lt;&gt;"",K333&lt;&gt;""),"Ontbrekende km-stand",""),IF(K333&lt;J333,"Controleer km-stand",IF(N333&lt;0,"Controleer privé km","OK")))</f>
        <v/>
      </c>
      <c r="R333" s="5" t="n"/>
    </row>
    <row r="334">
      <c r="A334" s="2">
        <f>IF(B334="","",COUNT($B$2:B334))</f>
        <v/>
      </c>
      <c r="B334" s="31" t="n"/>
      <c r="C334" s="4" t="n"/>
      <c r="D334" s="5" t="n"/>
      <c r="E334" s="4" t="n"/>
      <c r="F334" s="4" t="n"/>
      <c r="G334" s="5" t="n"/>
      <c r="H334" s="5" t="n"/>
      <c r="I334" s="5" t="n"/>
      <c r="J334" s="32" t="n"/>
      <c r="K334" s="32" t="n"/>
      <c r="L334" s="33">
        <f>IF(OR(J334="",K334=""),"",IFERROR(K334-J334,0))</f>
        <v/>
      </c>
      <c r="M334" s="32" t="n"/>
      <c r="N334" s="33">
        <f>IF(L334="","",IF(F334="Privé",0,L334-M334))</f>
        <v/>
      </c>
      <c r="O334" s="34">
        <f>IF(F334="","",IFERROR(VLOOKUP(F334,'Instellingen &amp; Instructies'!$A$8:$B$10,2,FALSE),0))</f>
        <v/>
      </c>
      <c r="P334" s="34">
        <f>IF(OR(N334="",O334=""),"",N334*O334)</f>
        <v/>
      </c>
      <c r="Q334" s="2">
        <f>IF(OR(J334="",K334=""),IF(OR(J334&lt;&gt;"",K334&lt;&gt;""),"Ontbrekende km-stand",""),IF(K334&lt;J334,"Controleer km-stand",IF(N334&lt;0,"Controleer privé km","OK")))</f>
        <v/>
      </c>
      <c r="R334" s="5" t="n"/>
    </row>
    <row r="335">
      <c r="A335" s="9">
        <f>IF(B335="","",COUNT($B$2:B335))</f>
        <v/>
      </c>
      <c r="B335" s="31" t="n"/>
      <c r="C335" s="4" t="n"/>
      <c r="D335" s="5" t="n"/>
      <c r="E335" s="4" t="n"/>
      <c r="F335" s="4" t="n"/>
      <c r="G335" s="5" t="n"/>
      <c r="H335" s="5" t="n"/>
      <c r="I335" s="5" t="n"/>
      <c r="J335" s="32" t="n"/>
      <c r="K335" s="32" t="n"/>
      <c r="L335" s="35">
        <f>IF(OR(J335="",K335=""),"",IFERROR(K335-J335,0))</f>
        <v/>
      </c>
      <c r="M335" s="32" t="n"/>
      <c r="N335" s="35">
        <f>IF(L335="","",IF(F335="Privé",0,L335-M335))</f>
        <v/>
      </c>
      <c r="O335" s="36">
        <f>IF(F335="","",IFERROR(VLOOKUP(F335,'Instellingen &amp; Instructies'!$A$8:$B$10,2,FALSE),0))</f>
        <v/>
      </c>
      <c r="P335" s="36">
        <f>IF(OR(N335="",O335=""),"",N335*O335)</f>
        <v/>
      </c>
      <c r="Q335" s="9">
        <f>IF(OR(J335="",K335=""),IF(OR(J335&lt;&gt;"",K335&lt;&gt;""),"Ontbrekende km-stand",""),IF(K335&lt;J335,"Controleer km-stand",IF(N335&lt;0,"Controleer privé km","OK")))</f>
        <v/>
      </c>
      <c r="R335" s="5" t="n"/>
    </row>
    <row r="336">
      <c r="A336" s="2">
        <f>IF(B336="","",COUNT($B$2:B336))</f>
        <v/>
      </c>
      <c r="B336" s="31" t="n"/>
      <c r="C336" s="4" t="n"/>
      <c r="D336" s="5" t="n"/>
      <c r="E336" s="4" t="n"/>
      <c r="F336" s="4" t="n"/>
      <c r="G336" s="5" t="n"/>
      <c r="H336" s="5" t="n"/>
      <c r="I336" s="5" t="n"/>
      <c r="J336" s="32" t="n"/>
      <c r="K336" s="32" t="n"/>
      <c r="L336" s="33">
        <f>IF(OR(J336="",K336=""),"",IFERROR(K336-J336,0))</f>
        <v/>
      </c>
      <c r="M336" s="32" t="n"/>
      <c r="N336" s="33">
        <f>IF(L336="","",IF(F336="Privé",0,L336-M336))</f>
        <v/>
      </c>
      <c r="O336" s="34">
        <f>IF(F336="","",IFERROR(VLOOKUP(F336,'Instellingen &amp; Instructies'!$A$8:$B$10,2,FALSE),0))</f>
        <v/>
      </c>
      <c r="P336" s="34">
        <f>IF(OR(N336="",O336=""),"",N336*O336)</f>
        <v/>
      </c>
      <c r="Q336" s="2">
        <f>IF(OR(J336="",K336=""),IF(OR(J336&lt;&gt;"",K336&lt;&gt;""),"Ontbrekende km-stand",""),IF(K336&lt;J336,"Controleer km-stand",IF(N336&lt;0,"Controleer privé km","OK")))</f>
        <v/>
      </c>
      <c r="R336" s="5" t="n"/>
    </row>
    <row r="337">
      <c r="A337" s="9">
        <f>IF(B337="","",COUNT($B$2:B337))</f>
        <v/>
      </c>
      <c r="B337" s="31" t="n"/>
      <c r="C337" s="4" t="n"/>
      <c r="D337" s="5" t="n"/>
      <c r="E337" s="4" t="n"/>
      <c r="F337" s="4" t="n"/>
      <c r="G337" s="5" t="n"/>
      <c r="H337" s="5" t="n"/>
      <c r="I337" s="5" t="n"/>
      <c r="J337" s="32" t="n"/>
      <c r="K337" s="32" t="n"/>
      <c r="L337" s="35">
        <f>IF(OR(J337="",K337=""),"",IFERROR(K337-J337,0))</f>
        <v/>
      </c>
      <c r="M337" s="32" t="n"/>
      <c r="N337" s="35">
        <f>IF(L337="","",IF(F337="Privé",0,L337-M337))</f>
        <v/>
      </c>
      <c r="O337" s="36">
        <f>IF(F337="","",IFERROR(VLOOKUP(F337,'Instellingen &amp; Instructies'!$A$8:$B$10,2,FALSE),0))</f>
        <v/>
      </c>
      <c r="P337" s="36">
        <f>IF(OR(N337="",O337=""),"",N337*O337)</f>
        <v/>
      </c>
      <c r="Q337" s="9">
        <f>IF(OR(J337="",K337=""),IF(OR(J337&lt;&gt;"",K337&lt;&gt;""),"Ontbrekende km-stand",""),IF(K337&lt;J337,"Controleer km-stand",IF(N337&lt;0,"Controleer privé km","OK")))</f>
        <v/>
      </c>
      <c r="R337" s="5" t="n"/>
    </row>
    <row r="338">
      <c r="A338" s="2">
        <f>IF(B338="","",COUNT($B$2:B338))</f>
        <v/>
      </c>
      <c r="B338" s="31" t="n"/>
      <c r="C338" s="4" t="n"/>
      <c r="D338" s="5" t="n"/>
      <c r="E338" s="4" t="n"/>
      <c r="F338" s="4" t="n"/>
      <c r="G338" s="5" t="n"/>
      <c r="H338" s="5" t="n"/>
      <c r="I338" s="5" t="n"/>
      <c r="J338" s="32" t="n"/>
      <c r="K338" s="32" t="n"/>
      <c r="L338" s="33">
        <f>IF(OR(J338="",K338=""),"",IFERROR(K338-J338,0))</f>
        <v/>
      </c>
      <c r="M338" s="32" t="n"/>
      <c r="N338" s="33">
        <f>IF(L338="","",IF(F338="Privé",0,L338-M338))</f>
        <v/>
      </c>
      <c r="O338" s="34">
        <f>IF(F338="","",IFERROR(VLOOKUP(F338,'Instellingen &amp; Instructies'!$A$8:$B$10,2,FALSE),0))</f>
        <v/>
      </c>
      <c r="P338" s="34">
        <f>IF(OR(N338="",O338=""),"",N338*O338)</f>
        <v/>
      </c>
      <c r="Q338" s="2">
        <f>IF(OR(J338="",K338=""),IF(OR(J338&lt;&gt;"",K338&lt;&gt;""),"Ontbrekende km-stand",""),IF(K338&lt;J338,"Controleer km-stand",IF(N338&lt;0,"Controleer privé km","OK")))</f>
        <v/>
      </c>
      <c r="R338" s="5" t="n"/>
    </row>
    <row r="339">
      <c r="A339" s="9">
        <f>IF(B339="","",COUNT($B$2:B339))</f>
        <v/>
      </c>
      <c r="B339" s="31" t="n"/>
      <c r="C339" s="4" t="n"/>
      <c r="D339" s="5" t="n"/>
      <c r="E339" s="4" t="n"/>
      <c r="F339" s="4" t="n"/>
      <c r="G339" s="5" t="n"/>
      <c r="H339" s="5" t="n"/>
      <c r="I339" s="5" t="n"/>
      <c r="J339" s="32" t="n"/>
      <c r="K339" s="32" t="n"/>
      <c r="L339" s="35">
        <f>IF(OR(J339="",K339=""),"",IFERROR(K339-J339,0))</f>
        <v/>
      </c>
      <c r="M339" s="32" t="n"/>
      <c r="N339" s="35">
        <f>IF(L339="","",IF(F339="Privé",0,L339-M339))</f>
        <v/>
      </c>
      <c r="O339" s="36">
        <f>IF(F339="","",IFERROR(VLOOKUP(F339,'Instellingen &amp; Instructies'!$A$8:$B$10,2,FALSE),0))</f>
        <v/>
      </c>
      <c r="P339" s="36">
        <f>IF(OR(N339="",O339=""),"",N339*O339)</f>
        <v/>
      </c>
      <c r="Q339" s="9">
        <f>IF(OR(J339="",K339=""),IF(OR(J339&lt;&gt;"",K339&lt;&gt;""),"Ontbrekende km-stand",""),IF(K339&lt;J339,"Controleer km-stand",IF(N339&lt;0,"Controleer privé km","OK")))</f>
        <v/>
      </c>
      <c r="R339" s="5" t="n"/>
    </row>
    <row r="340">
      <c r="A340" s="2">
        <f>IF(B340="","",COUNT($B$2:B340))</f>
        <v/>
      </c>
      <c r="B340" s="31" t="n"/>
      <c r="C340" s="4" t="n"/>
      <c r="D340" s="5" t="n"/>
      <c r="E340" s="4" t="n"/>
      <c r="F340" s="4" t="n"/>
      <c r="G340" s="5" t="n"/>
      <c r="H340" s="5" t="n"/>
      <c r="I340" s="5" t="n"/>
      <c r="J340" s="32" t="n"/>
      <c r="K340" s="32" t="n"/>
      <c r="L340" s="33">
        <f>IF(OR(J340="",K340=""),"",IFERROR(K340-J340,0))</f>
        <v/>
      </c>
      <c r="M340" s="32" t="n"/>
      <c r="N340" s="33">
        <f>IF(L340="","",IF(F340="Privé",0,L340-M340))</f>
        <v/>
      </c>
      <c r="O340" s="34">
        <f>IF(F340="","",IFERROR(VLOOKUP(F340,'Instellingen &amp; Instructies'!$A$8:$B$10,2,FALSE),0))</f>
        <v/>
      </c>
      <c r="P340" s="34">
        <f>IF(OR(N340="",O340=""),"",N340*O340)</f>
        <v/>
      </c>
      <c r="Q340" s="2">
        <f>IF(OR(J340="",K340=""),IF(OR(J340&lt;&gt;"",K340&lt;&gt;""),"Ontbrekende km-stand",""),IF(K340&lt;J340,"Controleer km-stand",IF(N340&lt;0,"Controleer privé km","OK")))</f>
        <v/>
      </c>
      <c r="R340" s="5" t="n"/>
    </row>
    <row r="341">
      <c r="A341" s="9">
        <f>IF(B341="","",COUNT($B$2:B341))</f>
        <v/>
      </c>
      <c r="B341" s="31" t="n"/>
      <c r="C341" s="4" t="n"/>
      <c r="D341" s="5" t="n"/>
      <c r="E341" s="4" t="n"/>
      <c r="F341" s="4" t="n"/>
      <c r="G341" s="5" t="n"/>
      <c r="H341" s="5" t="n"/>
      <c r="I341" s="5" t="n"/>
      <c r="J341" s="32" t="n"/>
      <c r="K341" s="32" t="n"/>
      <c r="L341" s="35">
        <f>IF(OR(J341="",K341=""),"",IFERROR(K341-J341,0))</f>
        <v/>
      </c>
      <c r="M341" s="32" t="n"/>
      <c r="N341" s="35">
        <f>IF(L341="","",IF(F341="Privé",0,L341-M341))</f>
        <v/>
      </c>
      <c r="O341" s="36">
        <f>IF(F341="","",IFERROR(VLOOKUP(F341,'Instellingen &amp; Instructies'!$A$8:$B$10,2,FALSE),0))</f>
        <v/>
      </c>
      <c r="P341" s="36">
        <f>IF(OR(N341="",O341=""),"",N341*O341)</f>
        <v/>
      </c>
      <c r="Q341" s="9">
        <f>IF(OR(J341="",K341=""),IF(OR(J341&lt;&gt;"",K341&lt;&gt;""),"Ontbrekende km-stand",""),IF(K341&lt;J341,"Controleer km-stand",IF(N341&lt;0,"Controleer privé km","OK")))</f>
        <v/>
      </c>
      <c r="R341" s="5" t="n"/>
    </row>
    <row r="342">
      <c r="A342" s="2">
        <f>IF(B342="","",COUNT($B$2:B342))</f>
        <v/>
      </c>
      <c r="B342" s="31" t="n"/>
      <c r="C342" s="4" t="n"/>
      <c r="D342" s="5" t="n"/>
      <c r="E342" s="4" t="n"/>
      <c r="F342" s="4" t="n"/>
      <c r="G342" s="5" t="n"/>
      <c r="H342" s="5" t="n"/>
      <c r="I342" s="5" t="n"/>
      <c r="J342" s="32" t="n"/>
      <c r="K342" s="32" t="n"/>
      <c r="L342" s="33">
        <f>IF(OR(J342="",K342=""),"",IFERROR(K342-J342,0))</f>
        <v/>
      </c>
      <c r="M342" s="32" t="n"/>
      <c r="N342" s="33">
        <f>IF(L342="","",IF(F342="Privé",0,L342-M342))</f>
        <v/>
      </c>
      <c r="O342" s="34">
        <f>IF(F342="","",IFERROR(VLOOKUP(F342,'Instellingen &amp; Instructies'!$A$8:$B$10,2,FALSE),0))</f>
        <v/>
      </c>
      <c r="P342" s="34">
        <f>IF(OR(N342="",O342=""),"",N342*O342)</f>
        <v/>
      </c>
      <c r="Q342" s="2">
        <f>IF(OR(J342="",K342=""),IF(OR(J342&lt;&gt;"",K342&lt;&gt;""),"Ontbrekende km-stand",""),IF(K342&lt;J342,"Controleer km-stand",IF(N342&lt;0,"Controleer privé km","OK")))</f>
        <v/>
      </c>
      <c r="R342" s="5" t="n"/>
    </row>
    <row r="343">
      <c r="A343" s="9">
        <f>IF(B343="","",COUNT($B$2:B343))</f>
        <v/>
      </c>
      <c r="B343" s="31" t="n"/>
      <c r="C343" s="4" t="n"/>
      <c r="D343" s="5" t="n"/>
      <c r="E343" s="4" t="n"/>
      <c r="F343" s="4" t="n"/>
      <c r="G343" s="5" t="n"/>
      <c r="H343" s="5" t="n"/>
      <c r="I343" s="5" t="n"/>
      <c r="J343" s="32" t="n"/>
      <c r="K343" s="32" t="n"/>
      <c r="L343" s="35">
        <f>IF(OR(J343="",K343=""),"",IFERROR(K343-J343,0))</f>
        <v/>
      </c>
      <c r="M343" s="32" t="n"/>
      <c r="N343" s="35">
        <f>IF(L343="","",IF(F343="Privé",0,L343-M343))</f>
        <v/>
      </c>
      <c r="O343" s="36">
        <f>IF(F343="","",IFERROR(VLOOKUP(F343,'Instellingen &amp; Instructies'!$A$8:$B$10,2,FALSE),0))</f>
        <v/>
      </c>
      <c r="P343" s="36">
        <f>IF(OR(N343="",O343=""),"",N343*O343)</f>
        <v/>
      </c>
      <c r="Q343" s="9">
        <f>IF(OR(J343="",K343=""),IF(OR(J343&lt;&gt;"",K343&lt;&gt;""),"Ontbrekende km-stand",""),IF(K343&lt;J343,"Controleer km-stand",IF(N343&lt;0,"Controleer privé km","OK")))</f>
        <v/>
      </c>
      <c r="R343" s="5" t="n"/>
    </row>
    <row r="344">
      <c r="A344" s="2">
        <f>IF(B344="","",COUNT($B$2:B344))</f>
        <v/>
      </c>
      <c r="B344" s="31" t="n"/>
      <c r="C344" s="4" t="n"/>
      <c r="D344" s="5" t="n"/>
      <c r="E344" s="4" t="n"/>
      <c r="F344" s="4" t="n"/>
      <c r="G344" s="5" t="n"/>
      <c r="H344" s="5" t="n"/>
      <c r="I344" s="5" t="n"/>
      <c r="J344" s="32" t="n"/>
      <c r="K344" s="32" t="n"/>
      <c r="L344" s="33">
        <f>IF(OR(J344="",K344=""),"",IFERROR(K344-J344,0))</f>
        <v/>
      </c>
      <c r="M344" s="32" t="n"/>
      <c r="N344" s="33">
        <f>IF(L344="","",IF(F344="Privé",0,L344-M344))</f>
        <v/>
      </c>
      <c r="O344" s="34">
        <f>IF(F344="","",IFERROR(VLOOKUP(F344,'Instellingen &amp; Instructies'!$A$8:$B$10,2,FALSE),0))</f>
        <v/>
      </c>
      <c r="P344" s="34">
        <f>IF(OR(N344="",O344=""),"",N344*O344)</f>
        <v/>
      </c>
      <c r="Q344" s="2">
        <f>IF(OR(J344="",K344=""),IF(OR(J344&lt;&gt;"",K344&lt;&gt;""),"Ontbrekende km-stand",""),IF(K344&lt;J344,"Controleer km-stand",IF(N344&lt;0,"Controleer privé km","OK")))</f>
        <v/>
      </c>
      <c r="R344" s="5" t="n"/>
    </row>
    <row r="345">
      <c r="A345" s="9">
        <f>IF(B345="","",COUNT($B$2:B345))</f>
        <v/>
      </c>
      <c r="B345" s="31" t="n"/>
      <c r="C345" s="4" t="n"/>
      <c r="D345" s="5" t="n"/>
      <c r="E345" s="4" t="n"/>
      <c r="F345" s="4" t="n"/>
      <c r="G345" s="5" t="n"/>
      <c r="H345" s="5" t="n"/>
      <c r="I345" s="5" t="n"/>
      <c r="J345" s="32" t="n"/>
      <c r="K345" s="32" t="n"/>
      <c r="L345" s="35">
        <f>IF(OR(J345="",K345=""),"",IFERROR(K345-J345,0))</f>
        <v/>
      </c>
      <c r="M345" s="32" t="n"/>
      <c r="N345" s="35">
        <f>IF(L345="","",IF(F345="Privé",0,L345-M345))</f>
        <v/>
      </c>
      <c r="O345" s="36">
        <f>IF(F345="","",IFERROR(VLOOKUP(F345,'Instellingen &amp; Instructies'!$A$8:$B$10,2,FALSE),0))</f>
        <v/>
      </c>
      <c r="P345" s="36">
        <f>IF(OR(N345="",O345=""),"",N345*O345)</f>
        <v/>
      </c>
      <c r="Q345" s="9">
        <f>IF(OR(J345="",K345=""),IF(OR(J345&lt;&gt;"",K345&lt;&gt;""),"Ontbrekende km-stand",""),IF(K345&lt;J345,"Controleer km-stand",IF(N345&lt;0,"Controleer privé km","OK")))</f>
        <v/>
      </c>
      <c r="R345" s="5" t="n"/>
    </row>
    <row r="346">
      <c r="A346" s="2">
        <f>IF(B346="","",COUNT($B$2:B346))</f>
        <v/>
      </c>
      <c r="B346" s="31" t="n"/>
      <c r="C346" s="4" t="n"/>
      <c r="D346" s="5" t="n"/>
      <c r="E346" s="4" t="n"/>
      <c r="F346" s="4" t="n"/>
      <c r="G346" s="5" t="n"/>
      <c r="H346" s="5" t="n"/>
      <c r="I346" s="5" t="n"/>
      <c r="J346" s="32" t="n"/>
      <c r="K346" s="32" t="n"/>
      <c r="L346" s="33">
        <f>IF(OR(J346="",K346=""),"",IFERROR(K346-J346,0))</f>
        <v/>
      </c>
      <c r="M346" s="32" t="n"/>
      <c r="N346" s="33">
        <f>IF(L346="","",IF(F346="Privé",0,L346-M346))</f>
        <v/>
      </c>
      <c r="O346" s="34">
        <f>IF(F346="","",IFERROR(VLOOKUP(F346,'Instellingen &amp; Instructies'!$A$8:$B$10,2,FALSE),0))</f>
        <v/>
      </c>
      <c r="P346" s="34">
        <f>IF(OR(N346="",O346=""),"",N346*O346)</f>
        <v/>
      </c>
      <c r="Q346" s="2">
        <f>IF(OR(J346="",K346=""),IF(OR(J346&lt;&gt;"",K346&lt;&gt;""),"Ontbrekende km-stand",""),IF(K346&lt;J346,"Controleer km-stand",IF(N346&lt;0,"Controleer privé km","OK")))</f>
        <v/>
      </c>
      <c r="R346" s="5" t="n"/>
    </row>
    <row r="347">
      <c r="A347" s="9">
        <f>IF(B347="","",COUNT($B$2:B347))</f>
        <v/>
      </c>
      <c r="B347" s="31" t="n"/>
      <c r="C347" s="4" t="n"/>
      <c r="D347" s="5" t="n"/>
      <c r="E347" s="4" t="n"/>
      <c r="F347" s="4" t="n"/>
      <c r="G347" s="5" t="n"/>
      <c r="H347" s="5" t="n"/>
      <c r="I347" s="5" t="n"/>
      <c r="J347" s="32" t="n"/>
      <c r="K347" s="32" t="n"/>
      <c r="L347" s="35">
        <f>IF(OR(J347="",K347=""),"",IFERROR(K347-J347,0))</f>
        <v/>
      </c>
      <c r="M347" s="32" t="n"/>
      <c r="N347" s="35">
        <f>IF(L347="","",IF(F347="Privé",0,L347-M347))</f>
        <v/>
      </c>
      <c r="O347" s="36">
        <f>IF(F347="","",IFERROR(VLOOKUP(F347,'Instellingen &amp; Instructies'!$A$8:$B$10,2,FALSE),0))</f>
        <v/>
      </c>
      <c r="P347" s="36">
        <f>IF(OR(N347="",O347=""),"",N347*O347)</f>
        <v/>
      </c>
      <c r="Q347" s="9">
        <f>IF(OR(J347="",K347=""),IF(OR(J347&lt;&gt;"",K347&lt;&gt;""),"Ontbrekende km-stand",""),IF(K347&lt;J347,"Controleer km-stand",IF(N347&lt;0,"Controleer privé km","OK")))</f>
        <v/>
      </c>
      <c r="R347" s="5" t="n"/>
    </row>
    <row r="348">
      <c r="A348" s="2">
        <f>IF(B348="","",COUNT($B$2:B348))</f>
        <v/>
      </c>
      <c r="B348" s="31" t="n"/>
      <c r="C348" s="4" t="n"/>
      <c r="D348" s="5" t="n"/>
      <c r="E348" s="4" t="n"/>
      <c r="F348" s="4" t="n"/>
      <c r="G348" s="5" t="n"/>
      <c r="H348" s="5" t="n"/>
      <c r="I348" s="5" t="n"/>
      <c r="J348" s="32" t="n"/>
      <c r="K348" s="32" t="n"/>
      <c r="L348" s="33">
        <f>IF(OR(J348="",K348=""),"",IFERROR(K348-J348,0))</f>
        <v/>
      </c>
      <c r="M348" s="32" t="n"/>
      <c r="N348" s="33">
        <f>IF(L348="","",IF(F348="Privé",0,L348-M348))</f>
        <v/>
      </c>
      <c r="O348" s="34">
        <f>IF(F348="","",IFERROR(VLOOKUP(F348,'Instellingen &amp; Instructies'!$A$8:$B$10,2,FALSE),0))</f>
        <v/>
      </c>
      <c r="P348" s="34">
        <f>IF(OR(N348="",O348=""),"",N348*O348)</f>
        <v/>
      </c>
      <c r="Q348" s="2">
        <f>IF(OR(J348="",K348=""),IF(OR(J348&lt;&gt;"",K348&lt;&gt;""),"Ontbrekende km-stand",""),IF(K348&lt;J348,"Controleer km-stand",IF(N348&lt;0,"Controleer privé km","OK")))</f>
        <v/>
      </c>
      <c r="R348" s="5" t="n"/>
    </row>
    <row r="349">
      <c r="A349" s="9">
        <f>IF(B349="","",COUNT($B$2:B349))</f>
        <v/>
      </c>
      <c r="B349" s="31" t="n"/>
      <c r="C349" s="4" t="n"/>
      <c r="D349" s="5" t="n"/>
      <c r="E349" s="4" t="n"/>
      <c r="F349" s="4" t="n"/>
      <c r="G349" s="5" t="n"/>
      <c r="H349" s="5" t="n"/>
      <c r="I349" s="5" t="n"/>
      <c r="J349" s="32" t="n"/>
      <c r="K349" s="32" t="n"/>
      <c r="L349" s="35">
        <f>IF(OR(J349="",K349=""),"",IFERROR(K349-J349,0))</f>
        <v/>
      </c>
      <c r="M349" s="32" t="n"/>
      <c r="N349" s="35">
        <f>IF(L349="","",IF(F349="Privé",0,L349-M349))</f>
        <v/>
      </c>
      <c r="O349" s="36">
        <f>IF(F349="","",IFERROR(VLOOKUP(F349,'Instellingen &amp; Instructies'!$A$8:$B$10,2,FALSE),0))</f>
        <v/>
      </c>
      <c r="P349" s="36">
        <f>IF(OR(N349="",O349=""),"",N349*O349)</f>
        <v/>
      </c>
      <c r="Q349" s="9">
        <f>IF(OR(J349="",K349=""),IF(OR(J349&lt;&gt;"",K349&lt;&gt;""),"Ontbrekende km-stand",""),IF(K349&lt;J349,"Controleer km-stand",IF(N349&lt;0,"Controleer privé km","OK")))</f>
        <v/>
      </c>
      <c r="R349" s="5" t="n"/>
    </row>
    <row r="350">
      <c r="A350" s="2">
        <f>IF(B350="","",COUNT($B$2:B350))</f>
        <v/>
      </c>
      <c r="B350" s="31" t="n"/>
      <c r="C350" s="4" t="n"/>
      <c r="D350" s="5" t="n"/>
      <c r="E350" s="4" t="n"/>
      <c r="F350" s="4" t="n"/>
      <c r="G350" s="5" t="n"/>
      <c r="H350" s="5" t="n"/>
      <c r="I350" s="5" t="n"/>
      <c r="J350" s="32" t="n"/>
      <c r="K350" s="32" t="n"/>
      <c r="L350" s="33">
        <f>IF(OR(J350="",K350=""),"",IFERROR(K350-J350,0))</f>
        <v/>
      </c>
      <c r="M350" s="32" t="n"/>
      <c r="N350" s="33">
        <f>IF(L350="","",IF(F350="Privé",0,L350-M350))</f>
        <v/>
      </c>
      <c r="O350" s="34">
        <f>IF(F350="","",IFERROR(VLOOKUP(F350,'Instellingen &amp; Instructies'!$A$8:$B$10,2,FALSE),0))</f>
        <v/>
      </c>
      <c r="P350" s="34">
        <f>IF(OR(N350="",O350=""),"",N350*O350)</f>
        <v/>
      </c>
      <c r="Q350" s="2">
        <f>IF(OR(J350="",K350=""),IF(OR(J350&lt;&gt;"",K350&lt;&gt;""),"Ontbrekende km-stand",""),IF(K350&lt;J350,"Controleer km-stand",IF(N350&lt;0,"Controleer privé km","OK")))</f>
        <v/>
      </c>
      <c r="R350" s="5" t="n"/>
    </row>
    <row r="351">
      <c r="A351" s="9">
        <f>IF(B351="","",COUNT($B$2:B351))</f>
        <v/>
      </c>
      <c r="B351" s="31" t="n"/>
      <c r="C351" s="4" t="n"/>
      <c r="D351" s="5" t="n"/>
      <c r="E351" s="4" t="n"/>
      <c r="F351" s="4" t="n"/>
      <c r="G351" s="5" t="n"/>
      <c r="H351" s="5" t="n"/>
      <c r="I351" s="5" t="n"/>
      <c r="J351" s="32" t="n"/>
      <c r="K351" s="32" t="n"/>
      <c r="L351" s="35">
        <f>IF(OR(J351="",K351=""),"",IFERROR(K351-J351,0))</f>
        <v/>
      </c>
      <c r="M351" s="32" t="n"/>
      <c r="N351" s="35">
        <f>IF(L351="","",IF(F351="Privé",0,L351-M351))</f>
        <v/>
      </c>
      <c r="O351" s="36">
        <f>IF(F351="","",IFERROR(VLOOKUP(F351,'Instellingen &amp; Instructies'!$A$8:$B$10,2,FALSE),0))</f>
        <v/>
      </c>
      <c r="P351" s="36">
        <f>IF(OR(N351="",O351=""),"",N351*O351)</f>
        <v/>
      </c>
      <c r="Q351" s="9">
        <f>IF(OR(J351="",K351=""),IF(OR(J351&lt;&gt;"",K351&lt;&gt;""),"Ontbrekende km-stand",""),IF(K351&lt;J351,"Controleer km-stand",IF(N351&lt;0,"Controleer privé km","OK")))</f>
        <v/>
      </c>
      <c r="R351" s="5" t="n"/>
    </row>
    <row r="352">
      <c r="A352" s="2">
        <f>IF(B352="","",COUNT($B$2:B352))</f>
        <v/>
      </c>
      <c r="B352" s="31" t="n"/>
      <c r="C352" s="4" t="n"/>
      <c r="D352" s="5" t="n"/>
      <c r="E352" s="4" t="n"/>
      <c r="F352" s="4" t="n"/>
      <c r="G352" s="5" t="n"/>
      <c r="H352" s="5" t="n"/>
      <c r="I352" s="5" t="n"/>
      <c r="J352" s="32" t="n"/>
      <c r="K352" s="32" t="n"/>
      <c r="L352" s="33">
        <f>IF(OR(J352="",K352=""),"",IFERROR(K352-J352,0))</f>
        <v/>
      </c>
      <c r="M352" s="32" t="n"/>
      <c r="N352" s="33">
        <f>IF(L352="","",IF(F352="Privé",0,L352-M352))</f>
        <v/>
      </c>
      <c r="O352" s="34">
        <f>IF(F352="","",IFERROR(VLOOKUP(F352,'Instellingen &amp; Instructies'!$A$8:$B$10,2,FALSE),0))</f>
        <v/>
      </c>
      <c r="P352" s="34">
        <f>IF(OR(N352="",O352=""),"",N352*O352)</f>
        <v/>
      </c>
      <c r="Q352" s="2">
        <f>IF(OR(J352="",K352=""),IF(OR(J352&lt;&gt;"",K352&lt;&gt;""),"Ontbrekende km-stand",""),IF(K352&lt;J352,"Controleer km-stand",IF(N352&lt;0,"Controleer privé km","OK")))</f>
        <v/>
      </c>
      <c r="R352" s="5" t="n"/>
    </row>
    <row r="353">
      <c r="A353" s="9">
        <f>IF(B353="","",COUNT($B$2:B353))</f>
        <v/>
      </c>
      <c r="B353" s="31" t="n"/>
      <c r="C353" s="4" t="n"/>
      <c r="D353" s="5" t="n"/>
      <c r="E353" s="4" t="n"/>
      <c r="F353" s="4" t="n"/>
      <c r="G353" s="5" t="n"/>
      <c r="H353" s="5" t="n"/>
      <c r="I353" s="5" t="n"/>
      <c r="J353" s="32" t="n"/>
      <c r="K353" s="32" t="n"/>
      <c r="L353" s="35">
        <f>IF(OR(J353="",K353=""),"",IFERROR(K353-J353,0))</f>
        <v/>
      </c>
      <c r="M353" s="32" t="n"/>
      <c r="N353" s="35">
        <f>IF(L353="","",IF(F353="Privé",0,L353-M353))</f>
        <v/>
      </c>
      <c r="O353" s="36">
        <f>IF(F353="","",IFERROR(VLOOKUP(F353,'Instellingen &amp; Instructies'!$A$8:$B$10,2,FALSE),0))</f>
        <v/>
      </c>
      <c r="P353" s="36">
        <f>IF(OR(N353="",O353=""),"",N353*O353)</f>
        <v/>
      </c>
      <c r="Q353" s="9">
        <f>IF(OR(J353="",K353=""),IF(OR(J353&lt;&gt;"",K353&lt;&gt;""),"Ontbrekende km-stand",""),IF(K353&lt;J353,"Controleer km-stand",IF(N353&lt;0,"Controleer privé km","OK")))</f>
        <v/>
      </c>
      <c r="R353" s="5" t="n"/>
    </row>
    <row r="354">
      <c r="A354" s="2">
        <f>IF(B354="","",COUNT($B$2:B354))</f>
        <v/>
      </c>
      <c r="B354" s="31" t="n"/>
      <c r="C354" s="4" t="n"/>
      <c r="D354" s="5" t="n"/>
      <c r="E354" s="4" t="n"/>
      <c r="F354" s="4" t="n"/>
      <c r="G354" s="5" t="n"/>
      <c r="H354" s="5" t="n"/>
      <c r="I354" s="5" t="n"/>
      <c r="J354" s="32" t="n"/>
      <c r="K354" s="32" t="n"/>
      <c r="L354" s="33">
        <f>IF(OR(J354="",K354=""),"",IFERROR(K354-J354,0))</f>
        <v/>
      </c>
      <c r="M354" s="32" t="n"/>
      <c r="N354" s="33">
        <f>IF(L354="","",IF(F354="Privé",0,L354-M354))</f>
        <v/>
      </c>
      <c r="O354" s="34">
        <f>IF(F354="","",IFERROR(VLOOKUP(F354,'Instellingen &amp; Instructies'!$A$8:$B$10,2,FALSE),0))</f>
        <v/>
      </c>
      <c r="P354" s="34">
        <f>IF(OR(N354="",O354=""),"",N354*O354)</f>
        <v/>
      </c>
      <c r="Q354" s="2">
        <f>IF(OR(J354="",K354=""),IF(OR(J354&lt;&gt;"",K354&lt;&gt;""),"Ontbrekende km-stand",""),IF(K354&lt;J354,"Controleer km-stand",IF(N354&lt;0,"Controleer privé km","OK")))</f>
        <v/>
      </c>
      <c r="R354" s="5" t="n"/>
    </row>
    <row r="355">
      <c r="A355" s="9">
        <f>IF(B355="","",COUNT($B$2:B355))</f>
        <v/>
      </c>
      <c r="B355" s="31" t="n"/>
      <c r="C355" s="4" t="n"/>
      <c r="D355" s="5" t="n"/>
      <c r="E355" s="4" t="n"/>
      <c r="F355" s="4" t="n"/>
      <c r="G355" s="5" t="n"/>
      <c r="H355" s="5" t="n"/>
      <c r="I355" s="5" t="n"/>
      <c r="J355" s="32" t="n"/>
      <c r="K355" s="32" t="n"/>
      <c r="L355" s="35">
        <f>IF(OR(J355="",K355=""),"",IFERROR(K355-J355,0))</f>
        <v/>
      </c>
      <c r="M355" s="32" t="n"/>
      <c r="N355" s="35">
        <f>IF(L355="","",IF(F355="Privé",0,L355-M355))</f>
        <v/>
      </c>
      <c r="O355" s="36">
        <f>IF(F355="","",IFERROR(VLOOKUP(F355,'Instellingen &amp; Instructies'!$A$8:$B$10,2,FALSE),0))</f>
        <v/>
      </c>
      <c r="P355" s="36">
        <f>IF(OR(N355="",O355=""),"",N355*O355)</f>
        <v/>
      </c>
      <c r="Q355" s="9">
        <f>IF(OR(J355="",K355=""),IF(OR(J355&lt;&gt;"",K355&lt;&gt;""),"Ontbrekende km-stand",""),IF(K355&lt;J355,"Controleer km-stand",IF(N355&lt;0,"Controleer privé km","OK")))</f>
        <v/>
      </c>
      <c r="R355" s="5" t="n"/>
    </row>
    <row r="356">
      <c r="A356" s="2">
        <f>IF(B356="","",COUNT($B$2:B356))</f>
        <v/>
      </c>
      <c r="B356" s="31" t="n"/>
      <c r="C356" s="4" t="n"/>
      <c r="D356" s="5" t="n"/>
      <c r="E356" s="4" t="n"/>
      <c r="F356" s="4" t="n"/>
      <c r="G356" s="5" t="n"/>
      <c r="H356" s="5" t="n"/>
      <c r="I356" s="5" t="n"/>
      <c r="J356" s="32" t="n"/>
      <c r="K356" s="32" t="n"/>
      <c r="L356" s="33">
        <f>IF(OR(J356="",K356=""),"",IFERROR(K356-J356,0))</f>
        <v/>
      </c>
      <c r="M356" s="32" t="n"/>
      <c r="N356" s="33">
        <f>IF(L356="","",IF(F356="Privé",0,L356-M356))</f>
        <v/>
      </c>
      <c r="O356" s="34">
        <f>IF(F356="","",IFERROR(VLOOKUP(F356,'Instellingen &amp; Instructies'!$A$8:$B$10,2,FALSE),0))</f>
        <v/>
      </c>
      <c r="P356" s="34">
        <f>IF(OR(N356="",O356=""),"",N356*O356)</f>
        <v/>
      </c>
      <c r="Q356" s="2">
        <f>IF(OR(J356="",K356=""),IF(OR(J356&lt;&gt;"",K356&lt;&gt;""),"Ontbrekende km-stand",""),IF(K356&lt;J356,"Controleer km-stand",IF(N356&lt;0,"Controleer privé km","OK")))</f>
        <v/>
      </c>
      <c r="R356" s="5" t="n"/>
    </row>
    <row r="357">
      <c r="A357" s="9">
        <f>IF(B357="","",COUNT($B$2:B357))</f>
        <v/>
      </c>
      <c r="B357" s="31" t="n"/>
      <c r="C357" s="4" t="n"/>
      <c r="D357" s="5" t="n"/>
      <c r="E357" s="4" t="n"/>
      <c r="F357" s="4" t="n"/>
      <c r="G357" s="5" t="n"/>
      <c r="H357" s="5" t="n"/>
      <c r="I357" s="5" t="n"/>
      <c r="J357" s="32" t="n"/>
      <c r="K357" s="32" t="n"/>
      <c r="L357" s="35">
        <f>IF(OR(J357="",K357=""),"",IFERROR(K357-J357,0))</f>
        <v/>
      </c>
      <c r="M357" s="32" t="n"/>
      <c r="N357" s="35">
        <f>IF(L357="","",IF(F357="Privé",0,L357-M357))</f>
        <v/>
      </c>
      <c r="O357" s="36">
        <f>IF(F357="","",IFERROR(VLOOKUP(F357,'Instellingen &amp; Instructies'!$A$8:$B$10,2,FALSE),0))</f>
        <v/>
      </c>
      <c r="P357" s="36">
        <f>IF(OR(N357="",O357=""),"",N357*O357)</f>
        <v/>
      </c>
      <c r="Q357" s="9">
        <f>IF(OR(J357="",K357=""),IF(OR(J357&lt;&gt;"",K357&lt;&gt;""),"Ontbrekende km-stand",""),IF(K357&lt;J357,"Controleer km-stand",IF(N357&lt;0,"Controleer privé km","OK")))</f>
        <v/>
      </c>
      <c r="R357" s="5" t="n"/>
    </row>
    <row r="358">
      <c r="A358" s="2">
        <f>IF(B358="","",COUNT($B$2:B358))</f>
        <v/>
      </c>
      <c r="B358" s="31" t="n"/>
      <c r="C358" s="4" t="n"/>
      <c r="D358" s="5" t="n"/>
      <c r="E358" s="4" t="n"/>
      <c r="F358" s="4" t="n"/>
      <c r="G358" s="5" t="n"/>
      <c r="H358" s="5" t="n"/>
      <c r="I358" s="5" t="n"/>
      <c r="J358" s="32" t="n"/>
      <c r="K358" s="32" t="n"/>
      <c r="L358" s="33">
        <f>IF(OR(J358="",K358=""),"",IFERROR(K358-J358,0))</f>
        <v/>
      </c>
      <c r="M358" s="32" t="n"/>
      <c r="N358" s="33">
        <f>IF(L358="","",IF(F358="Privé",0,L358-M358))</f>
        <v/>
      </c>
      <c r="O358" s="34">
        <f>IF(F358="","",IFERROR(VLOOKUP(F358,'Instellingen &amp; Instructies'!$A$8:$B$10,2,FALSE),0))</f>
        <v/>
      </c>
      <c r="P358" s="34">
        <f>IF(OR(N358="",O358=""),"",N358*O358)</f>
        <v/>
      </c>
      <c r="Q358" s="2">
        <f>IF(OR(J358="",K358=""),IF(OR(J358&lt;&gt;"",K358&lt;&gt;""),"Ontbrekende km-stand",""),IF(K358&lt;J358,"Controleer km-stand",IF(N358&lt;0,"Controleer privé km","OK")))</f>
        <v/>
      </c>
      <c r="R358" s="5" t="n"/>
    </row>
    <row r="359">
      <c r="A359" s="9">
        <f>IF(B359="","",COUNT($B$2:B359))</f>
        <v/>
      </c>
      <c r="B359" s="31" t="n"/>
      <c r="C359" s="4" t="n"/>
      <c r="D359" s="5" t="n"/>
      <c r="E359" s="4" t="n"/>
      <c r="F359" s="4" t="n"/>
      <c r="G359" s="5" t="n"/>
      <c r="H359" s="5" t="n"/>
      <c r="I359" s="5" t="n"/>
      <c r="J359" s="32" t="n"/>
      <c r="K359" s="32" t="n"/>
      <c r="L359" s="35">
        <f>IF(OR(J359="",K359=""),"",IFERROR(K359-J359,0))</f>
        <v/>
      </c>
      <c r="M359" s="32" t="n"/>
      <c r="N359" s="35">
        <f>IF(L359="","",IF(F359="Privé",0,L359-M359))</f>
        <v/>
      </c>
      <c r="O359" s="36">
        <f>IF(F359="","",IFERROR(VLOOKUP(F359,'Instellingen &amp; Instructies'!$A$8:$B$10,2,FALSE),0))</f>
        <v/>
      </c>
      <c r="P359" s="36">
        <f>IF(OR(N359="",O359=""),"",N359*O359)</f>
        <v/>
      </c>
      <c r="Q359" s="9">
        <f>IF(OR(J359="",K359=""),IF(OR(J359&lt;&gt;"",K359&lt;&gt;""),"Ontbrekende km-stand",""),IF(K359&lt;J359,"Controleer km-stand",IF(N359&lt;0,"Controleer privé km","OK")))</f>
        <v/>
      </c>
      <c r="R359" s="5" t="n"/>
    </row>
    <row r="360">
      <c r="A360" s="2">
        <f>IF(B360="","",COUNT($B$2:B360))</f>
        <v/>
      </c>
      <c r="B360" s="31" t="n"/>
      <c r="C360" s="4" t="n"/>
      <c r="D360" s="5" t="n"/>
      <c r="E360" s="4" t="n"/>
      <c r="F360" s="4" t="n"/>
      <c r="G360" s="5" t="n"/>
      <c r="H360" s="5" t="n"/>
      <c r="I360" s="5" t="n"/>
      <c r="J360" s="32" t="n"/>
      <c r="K360" s="32" t="n"/>
      <c r="L360" s="33">
        <f>IF(OR(J360="",K360=""),"",IFERROR(K360-J360,0))</f>
        <v/>
      </c>
      <c r="M360" s="32" t="n"/>
      <c r="N360" s="33">
        <f>IF(L360="","",IF(F360="Privé",0,L360-M360))</f>
        <v/>
      </c>
      <c r="O360" s="34">
        <f>IF(F360="","",IFERROR(VLOOKUP(F360,'Instellingen &amp; Instructies'!$A$8:$B$10,2,FALSE),0))</f>
        <v/>
      </c>
      <c r="P360" s="34">
        <f>IF(OR(N360="",O360=""),"",N360*O360)</f>
        <v/>
      </c>
      <c r="Q360" s="2">
        <f>IF(OR(J360="",K360=""),IF(OR(J360&lt;&gt;"",K360&lt;&gt;""),"Ontbrekende km-stand",""),IF(K360&lt;J360,"Controleer km-stand",IF(N360&lt;0,"Controleer privé km","OK")))</f>
        <v/>
      </c>
      <c r="R360" s="5" t="n"/>
    </row>
    <row r="361">
      <c r="A361" s="9">
        <f>IF(B361="","",COUNT($B$2:B361))</f>
        <v/>
      </c>
      <c r="B361" s="31" t="n"/>
      <c r="C361" s="4" t="n"/>
      <c r="D361" s="5" t="n"/>
      <c r="E361" s="4" t="n"/>
      <c r="F361" s="4" t="n"/>
      <c r="G361" s="5" t="n"/>
      <c r="H361" s="5" t="n"/>
      <c r="I361" s="5" t="n"/>
      <c r="J361" s="32" t="n"/>
      <c r="K361" s="32" t="n"/>
      <c r="L361" s="35">
        <f>IF(OR(J361="",K361=""),"",IFERROR(K361-J361,0))</f>
        <v/>
      </c>
      <c r="M361" s="32" t="n"/>
      <c r="N361" s="35">
        <f>IF(L361="","",IF(F361="Privé",0,L361-M361))</f>
        <v/>
      </c>
      <c r="O361" s="36">
        <f>IF(F361="","",IFERROR(VLOOKUP(F361,'Instellingen &amp; Instructies'!$A$8:$B$10,2,FALSE),0))</f>
        <v/>
      </c>
      <c r="P361" s="36">
        <f>IF(OR(N361="",O361=""),"",N361*O361)</f>
        <v/>
      </c>
      <c r="Q361" s="9">
        <f>IF(OR(J361="",K361=""),IF(OR(J361&lt;&gt;"",K361&lt;&gt;""),"Ontbrekende km-stand",""),IF(K361&lt;J361,"Controleer km-stand",IF(N361&lt;0,"Controleer privé km","OK")))</f>
        <v/>
      </c>
      <c r="R361" s="5" t="n"/>
    </row>
    <row r="362">
      <c r="A362" s="2">
        <f>IF(B362="","",COUNT($B$2:B362))</f>
        <v/>
      </c>
      <c r="B362" s="31" t="n"/>
      <c r="C362" s="4" t="n"/>
      <c r="D362" s="5" t="n"/>
      <c r="E362" s="4" t="n"/>
      <c r="F362" s="4" t="n"/>
      <c r="G362" s="5" t="n"/>
      <c r="H362" s="5" t="n"/>
      <c r="I362" s="5" t="n"/>
      <c r="J362" s="32" t="n"/>
      <c r="K362" s="32" t="n"/>
      <c r="L362" s="33">
        <f>IF(OR(J362="",K362=""),"",IFERROR(K362-J362,0))</f>
        <v/>
      </c>
      <c r="M362" s="32" t="n"/>
      <c r="N362" s="33">
        <f>IF(L362="","",IF(F362="Privé",0,L362-M362))</f>
        <v/>
      </c>
      <c r="O362" s="34">
        <f>IF(F362="","",IFERROR(VLOOKUP(F362,'Instellingen &amp; Instructies'!$A$8:$B$10,2,FALSE),0))</f>
        <v/>
      </c>
      <c r="P362" s="34">
        <f>IF(OR(N362="",O362=""),"",N362*O362)</f>
        <v/>
      </c>
      <c r="Q362" s="2">
        <f>IF(OR(J362="",K362=""),IF(OR(J362&lt;&gt;"",K362&lt;&gt;""),"Ontbrekende km-stand",""),IF(K362&lt;J362,"Controleer km-stand",IF(N362&lt;0,"Controleer privé km","OK")))</f>
        <v/>
      </c>
      <c r="R362" s="5" t="n"/>
    </row>
    <row r="363">
      <c r="A363" s="9">
        <f>IF(B363="","",COUNT($B$2:B363))</f>
        <v/>
      </c>
      <c r="B363" s="31" t="n"/>
      <c r="C363" s="4" t="n"/>
      <c r="D363" s="5" t="n"/>
      <c r="E363" s="4" t="n"/>
      <c r="F363" s="4" t="n"/>
      <c r="G363" s="5" t="n"/>
      <c r="H363" s="5" t="n"/>
      <c r="I363" s="5" t="n"/>
      <c r="J363" s="32" t="n"/>
      <c r="K363" s="32" t="n"/>
      <c r="L363" s="35">
        <f>IF(OR(J363="",K363=""),"",IFERROR(K363-J363,0))</f>
        <v/>
      </c>
      <c r="M363" s="32" t="n"/>
      <c r="N363" s="35">
        <f>IF(L363="","",IF(F363="Privé",0,L363-M363))</f>
        <v/>
      </c>
      <c r="O363" s="36">
        <f>IF(F363="","",IFERROR(VLOOKUP(F363,'Instellingen &amp; Instructies'!$A$8:$B$10,2,FALSE),0))</f>
        <v/>
      </c>
      <c r="P363" s="36">
        <f>IF(OR(N363="",O363=""),"",N363*O363)</f>
        <v/>
      </c>
      <c r="Q363" s="9">
        <f>IF(OR(J363="",K363=""),IF(OR(J363&lt;&gt;"",K363&lt;&gt;""),"Ontbrekende km-stand",""),IF(K363&lt;J363,"Controleer km-stand",IF(N363&lt;0,"Controleer privé km","OK")))</f>
        <v/>
      </c>
      <c r="R363" s="5" t="n"/>
    </row>
    <row r="364">
      <c r="A364" s="2">
        <f>IF(B364="","",COUNT($B$2:B364))</f>
        <v/>
      </c>
      <c r="B364" s="31" t="n"/>
      <c r="C364" s="4" t="n"/>
      <c r="D364" s="5" t="n"/>
      <c r="E364" s="4" t="n"/>
      <c r="F364" s="4" t="n"/>
      <c r="G364" s="5" t="n"/>
      <c r="H364" s="5" t="n"/>
      <c r="I364" s="5" t="n"/>
      <c r="J364" s="32" t="n"/>
      <c r="K364" s="32" t="n"/>
      <c r="L364" s="33">
        <f>IF(OR(J364="",K364=""),"",IFERROR(K364-J364,0))</f>
        <v/>
      </c>
      <c r="M364" s="32" t="n"/>
      <c r="N364" s="33">
        <f>IF(L364="","",IF(F364="Privé",0,L364-M364))</f>
        <v/>
      </c>
      <c r="O364" s="34">
        <f>IF(F364="","",IFERROR(VLOOKUP(F364,'Instellingen &amp; Instructies'!$A$8:$B$10,2,FALSE),0))</f>
        <v/>
      </c>
      <c r="P364" s="34">
        <f>IF(OR(N364="",O364=""),"",N364*O364)</f>
        <v/>
      </c>
      <c r="Q364" s="2">
        <f>IF(OR(J364="",K364=""),IF(OR(J364&lt;&gt;"",K364&lt;&gt;""),"Ontbrekende km-stand",""),IF(K364&lt;J364,"Controleer km-stand",IF(N364&lt;0,"Controleer privé km","OK")))</f>
        <v/>
      </c>
      <c r="R364" s="5" t="n"/>
    </row>
    <row r="365">
      <c r="A365" s="9">
        <f>IF(B365="","",COUNT($B$2:B365))</f>
        <v/>
      </c>
      <c r="B365" s="31" t="n"/>
      <c r="C365" s="4" t="n"/>
      <c r="D365" s="5" t="n"/>
      <c r="E365" s="4" t="n"/>
      <c r="F365" s="4" t="n"/>
      <c r="G365" s="5" t="n"/>
      <c r="H365" s="5" t="n"/>
      <c r="I365" s="5" t="n"/>
      <c r="J365" s="32" t="n"/>
      <c r="K365" s="32" t="n"/>
      <c r="L365" s="35">
        <f>IF(OR(J365="",K365=""),"",IFERROR(K365-J365,0))</f>
        <v/>
      </c>
      <c r="M365" s="32" t="n"/>
      <c r="N365" s="35">
        <f>IF(L365="","",IF(F365="Privé",0,L365-M365))</f>
        <v/>
      </c>
      <c r="O365" s="36">
        <f>IF(F365="","",IFERROR(VLOOKUP(F365,'Instellingen &amp; Instructies'!$A$8:$B$10,2,FALSE),0))</f>
        <v/>
      </c>
      <c r="P365" s="36">
        <f>IF(OR(N365="",O365=""),"",N365*O365)</f>
        <v/>
      </c>
      <c r="Q365" s="9">
        <f>IF(OR(J365="",K365=""),IF(OR(J365&lt;&gt;"",K365&lt;&gt;""),"Ontbrekende km-stand",""),IF(K365&lt;J365,"Controleer km-stand",IF(N365&lt;0,"Controleer privé km","OK")))</f>
        <v/>
      </c>
      <c r="R365" s="5" t="n"/>
    </row>
    <row r="366">
      <c r="A366" s="2">
        <f>IF(B366="","",COUNT($B$2:B366))</f>
        <v/>
      </c>
      <c r="B366" s="31" t="n"/>
      <c r="C366" s="4" t="n"/>
      <c r="D366" s="5" t="n"/>
      <c r="E366" s="4" t="n"/>
      <c r="F366" s="4" t="n"/>
      <c r="G366" s="5" t="n"/>
      <c r="H366" s="5" t="n"/>
      <c r="I366" s="5" t="n"/>
      <c r="J366" s="32" t="n"/>
      <c r="K366" s="32" t="n"/>
      <c r="L366" s="33">
        <f>IF(OR(J366="",K366=""),"",IFERROR(K366-J366,0))</f>
        <v/>
      </c>
      <c r="M366" s="32" t="n"/>
      <c r="N366" s="33">
        <f>IF(L366="","",IF(F366="Privé",0,L366-M366))</f>
        <v/>
      </c>
      <c r="O366" s="34">
        <f>IF(F366="","",IFERROR(VLOOKUP(F366,'Instellingen &amp; Instructies'!$A$8:$B$10,2,FALSE),0))</f>
        <v/>
      </c>
      <c r="P366" s="34">
        <f>IF(OR(N366="",O366=""),"",N366*O366)</f>
        <v/>
      </c>
      <c r="Q366" s="2">
        <f>IF(OR(J366="",K366=""),IF(OR(J366&lt;&gt;"",K366&lt;&gt;""),"Ontbrekende km-stand",""),IF(K366&lt;J366,"Controleer km-stand",IF(N366&lt;0,"Controleer privé km","OK")))</f>
        <v/>
      </c>
      <c r="R366" s="5" t="n"/>
    </row>
    <row r="367">
      <c r="A367" s="9">
        <f>IF(B367="","",COUNT($B$2:B367))</f>
        <v/>
      </c>
      <c r="B367" s="31" t="n"/>
      <c r="C367" s="4" t="n"/>
      <c r="D367" s="5" t="n"/>
      <c r="E367" s="4" t="n"/>
      <c r="F367" s="4" t="n"/>
      <c r="G367" s="5" t="n"/>
      <c r="H367" s="5" t="n"/>
      <c r="I367" s="5" t="n"/>
      <c r="J367" s="32" t="n"/>
      <c r="K367" s="32" t="n"/>
      <c r="L367" s="35">
        <f>IF(OR(J367="",K367=""),"",IFERROR(K367-J367,0))</f>
        <v/>
      </c>
      <c r="M367" s="32" t="n"/>
      <c r="N367" s="35">
        <f>IF(L367="","",IF(F367="Privé",0,L367-M367))</f>
        <v/>
      </c>
      <c r="O367" s="36">
        <f>IF(F367="","",IFERROR(VLOOKUP(F367,'Instellingen &amp; Instructies'!$A$8:$B$10,2,FALSE),0))</f>
        <v/>
      </c>
      <c r="P367" s="36">
        <f>IF(OR(N367="",O367=""),"",N367*O367)</f>
        <v/>
      </c>
      <c r="Q367" s="9">
        <f>IF(OR(J367="",K367=""),IF(OR(J367&lt;&gt;"",K367&lt;&gt;""),"Ontbrekende km-stand",""),IF(K367&lt;J367,"Controleer km-stand",IF(N367&lt;0,"Controleer privé km","OK")))</f>
        <v/>
      </c>
      <c r="R367" s="5" t="n"/>
    </row>
    <row r="368">
      <c r="A368" s="2">
        <f>IF(B368="","",COUNT($B$2:B368))</f>
        <v/>
      </c>
      <c r="B368" s="31" t="n"/>
      <c r="C368" s="4" t="n"/>
      <c r="D368" s="5" t="n"/>
      <c r="E368" s="4" t="n"/>
      <c r="F368" s="4" t="n"/>
      <c r="G368" s="5" t="n"/>
      <c r="H368" s="5" t="n"/>
      <c r="I368" s="5" t="n"/>
      <c r="J368" s="32" t="n"/>
      <c r="K368" s="32" t="n"/>
      <c r="L368" s="33">
        <f>IF(OR(J368="",K368=""),"",IFERROR(K368-J368,0))</f>
        <v/>
      </c>
      <c r="M368" s="32" t="n"/>
      <c r="N368" s="33">
        <f>IF(L368="","",IF(F368="Privé",0,L368-M368))</f>
        <v/>
      </c>
      <c r="O368" s="34">
        <f>IF(F368="","",IFERROR(VLOOKUP(F368,'Instellingen &amp; Instructies'!$A$8:$B$10,2,FALSE),0))</f>
        <v/>
      </c>
      <c r="P368" s="34">
        <f>IF(OR(N368="",O368=""),"",N368*O368)</f>
        <v/>
      </c>
      <c r="Q368" s="2">
        <f>IF(OR(J368="",K368=""),IF(OR(J368&lt;&gt;"",K368&lt;&gt;""),"Ontbrekende km-stand",""),IF(K368&lt;J368,"Controleer km-stand",IF(N368&lt;0,"Controleer privé km","OK")))</f>
        <v/>
      </c>
      <c r="R368" s="5" t="n"/>
    </row>
    <row r="369">
      <c r="A369" s="9">
        <f>IF(B369="","",COUNT($B$2:B369))</f>
        <v/>
      </c>
      <c r="B369" s="31" t="n"/>
      <c r="C369" s="4" t="n"/>
      <c r="D369" s="5" t="n"/>
      <c r="E369" s="4" t="n"/>
      <c r="F369" s="4" t="n"/>
      <c r="G369" s="5" t="n"/>
      <c r="H369" s="5" t="n"/>
      <c r="I369" s="5" t="n"/>
      <c r="J369" s="32" t="n"/>
      <c r="K369" s="32" t="n"/>
      <c r="L369" s="35">
        <f>IF(OR(J369="",K369=""),"",IFERROR(K369-J369,0))</f>
        <v/>
      </c>
      <c r="M369" s="32" t="n"/>
      <c r="N369" s="35">
        <f>IF(L369="","",IF(F369="Privé",0,L369-M369))</f>
        <v/>
      </c>
      <c r="O369" s="36">
        <f>IF(F369="","",IFERROR(VLOOKUP(F369,'Instellingen &amp; Instructies'!$A$8:$B$10,2,FALSE),0))</f>
        <v/>
      </c>
      <c r="P369" s="36">
        <f>IF(OR(N369="",O369=""),"",N369*O369)</f>
        <v/>
      </c>
      <c r="Q369" s="9">
        <f>IF(OR(J369="",K369=""),IF(OR(J369&lt;&gt;"",K369&lt;&gt;""),"Ontbrekende km-stand",""),IF(K369&lt;J369,"Controleer km-stand",IF(N369&lt;0,"Controleer privé km","OK")))</f>
        <v/>
      </c>
      <c r="R369" s="5" t="n"/>
    </row>
    <row r="370">
      <c r="A370" s="2">
        <f>IF(B370="","",COUNT($B$2:B370))</f>
        <v/>
      </c>
      <c r="B370" s="31" t="n"/>
      <c r="C370" s="4" t="n"/>
      <c r="D370" s="5" t="n"/>
      <c r="E370" s="4" t="n"/>
      <c r="F370" s="4" t="n"/>
      <c r="G370" s="5" t="n"/>
      <c r="H370" s="5" t="n"/>
      <c r="I370" s="5" t="n"/>
      <c r="J370" s="32" t="n"/>
      <c r="K370" s="32" t="n"/>
      <c r="L370" s="33">
        <f>IF(OR(J370="",K370=""),"",IFERROR(K370-J370,0))</f>
        <v/>
      </c>
      <c r="M370" s="32" t="n"/>
      <c r="N370" s="33">
        <f>IF(L370="","",IF(F370="Privé",0,L370-M370))</f>
        <v/>
      </c>
      <c r="O370" s="34">
        <f>IF(F370="","",IFERROR(VLOOKUP(F370,'Instellingen &amp; Instructies'!$A$8:$B$10,2,FALSE),0))</f>
        <v/>
      </c>
      <c r="P370" s="34">
        <f>IF(OR(N370="",O370=""),"",N370*O370)</f>
        <v/>
      </c>
      <c r="Q370" s="2">
        <f>IF(OR(J370="",K370=""),IF(OR(J370&lt;&gt;"",K370&lt;&gt;""),"Ontbrekende km-stand",""),IF(K370&lt;J370,"Controleer km-stand",IF(N370&lt;0,"Controleer privé km","OK")))</f>
        <v/>
      </c>
      <c r="R370" s="5" t="n"/>
    </row>
    <row r="371">
      <c r="A371" s="9">
        <f>IF(B371="","",COUNT($B$2:B371))</f>
        <v/>
      </c>
      <c r="B371" s="31" t="n"/>
      <c r="C371" s="4" t="n"/>
      <c r="D371" s="5" t="n"/>
      <c r="E371" s="4" t="n"/>
      <c r="F371" s="4" t="n"/>
      <c r="G371" s="5" t="n"/>
      <c r="H371" s="5" t="n"/>
      <c r="I371" s="5" t="n"/>
      <c r="J371" s="32" t="n"/>
      <c r="K371" s="32" t="n"/>
      <c r="L371" s="35">
        <f>IF(OR(J371="",K371=""),"",IFERROR(K371-J371,0))</f>
        <v/>
      </c>
      <c r="M371" s="32" t="n"/>
      <c r="N371" s="35">
        <f>IF(L371="","",IF(F371="Privé",0,L371-M371))</f>
        <v/>
      </c>
      <c r="O371" s="36">
        <f>IF(F371="","",IFERROR(VLOOKUP(F371,'Instellingen &amp; Instructies'!$A$8:$B$10,2,FALSE),0))</f>
        <v/>
      </c>
      <c r="P371" s="36">
        <f>IF(OR(N371="",O371=""),"",N371*O371)</f>
        <v/>
      </c>
      <c r="Q371" s="9">
        <f>IF(OR(J371="",K371=""),IF(OR(J371&lt;&gt;"",K371&lt;&gt;""),"Ontbrekende km-stand",""),IF(K371&lt;J371,"Controleer km-stand",IF(N371&lt;0,"Controleer privé km","OK")))</f>
        <v/>
      </c>
      <c r="R371" s="5" t="n"/>
    </row>
    <row r="372">
      <c r="A372" s="2">
        <f>IF(B372="","",COUNT($B$2:B372))</f>
        <v/>
      </c>
      <c r="B372" s="31" t="n"/>
      <c r="C372" s="4" t="n"/>
      <c r="D372" s="5" t="n"/>
      <c r="E372" s="4" t="n"/>
      <c r="F372" s="4" t="n"/>
      <c r="G372" s="5" t="n"/>
      <c r="H372" s="5" t="n"/>
      <c r="I372" s="5" t="n"/>
      <c r="J372" s="32" t="n"/>
      <c r="K372" s="32" t="n"/>
      <c r="L372" s="33">
        <f>IF(OR(J372="",K372=""),"",IFERROR(K372-J372,0))</f>
        <v/>
      </c>
      <c r="M372" s="32" t="n"/>
      <c r="N372" s="33">
        <f>IF(L372="","",IF(F372="Privé",0,L372-M372))</f>
        <v/>
      </c>
      <c r="O372" s="34">
        <f>IF(F372="","",IFERROR(VLOOKUP(F372,'Instellingen &amp; Instructies'!$A$8:$B$10,2,FALSE),0))</f>
        <v/>
      </c>
      <c r="P372" s="34">
        <f>IF(OR(N372="",O372=""),"",N372*O372)</f>
        <v/>
      </c>
      <c r="Q372" s="2">
        <f>IF(OR(J372="",K372=""),IF(OR(J372&lt;&gt;"",K372&lt;&gt;""),"Ontbrekende km-stand",""),IF(K372&lt;J372,"Controleer km-stand",IF(N372&lt;0,"Controleer privé km","OK")))</f>
        <v/>
      </c>
      <c r="R372" s="5" t="n"/>
    </row>
    <row r="373">
      <c r="A373" s="9">
        <f>IF(B373="","",COUNT($B$2:B373))</f>
        <v/>
      </c>
      <c r="B373" s="31" t="n"/>
      <c r="C373" s="4" t="n"/>
      <c r="D373" s="5" t="n"/>
      <c r="E373" s="4" t="n"/>
      <c r="F373" s="4" t="n"/>
      <c r="G373" s="5" t="n"/>
      <c r="H373" s="5" t="n"/>
      <c r="I373" s="5" t="n"/>
      <c r="J373" s="32" t="n"/>
      <c r="K373" s="32" t="n"/>
      <c r="L373" s="35">
        <f>IF(OR(J373="",K373=""),"",IFERROR(K373-J373,0))</f>
        <v/>
      </c>
      <c r="M373" s="32" t="n"/>
      <c r="N373" s="35">
        <f>IF(L373="","",IF(F373="Privé",0,L373-M373))</f>
        <v/>
      </c>
      <c r="O373" s="36">
        <f>IF(F373="","",IFERROR(VLOOKUP(F373,'Instellingen &amp; Instructies'!$A$8:$B$10,2,FALSE),0))</f>
        <v/>
      </c>
      <c r="P373" s="36">
        <f>IF(OR(N373="",O373=""),"",N373*O373)</f>
        <v/>
      </c>
      <c r="Q373" s="9">
        <f>IF(OR(J373="",K373=""),IF(OR(J373&lt;&gt;"",K373&lt;&gt;""),"Ontbrekende km-stand",""),IF(K373&lt;J373,"Controleer km-stand",IF(N373&lt;0,"Controleer privé km","OK")))</f>
        <v/>
      </c>
      <c r="R373" s="5" t="n"/>
    </row>
    <row r="374">
      <c r="A374" s="2">
        <f>IF(B374="","",COUNT($B$2:B374))</f>
        <v/>
      </c>
      <c r="B374" s="31" t="n"/>
      <c r="C374" s="4" t="n"/>
      <c r="D374" s="5" t="n"/>
      <c r="E374" s="4" t="n"/>
      <c r="F374" s="4" t="n"/>
      <c r="G374" s="5" t="n"/>
      <c r="H374" s="5" t="n"/>
      <c r="I374" s="5" t="n"/>
      <c r="J374" s="32" t="n"/>
      <c r="K374" s="32" t="n"/>
      <c r="L374" s="33">
        <f>IF(OR(J374="",K374=""),"",IFERROR(K374-J374,0))</f>
        <v/>
      </c>
      <c r="M374" s="32" t="n"/>
      <c r="N374" s="33">
        <f>IF(L374="","",IF(F374="Privé",0,L374-M374))</f>
        <v/>
      </c>
      <c r="O374" s="34">
        <f>IF(F374="","",IFERROR(VLOOKUP(F374,'Instellingen &amp; Instructies'!$A$8:$B$10,2,FALSE),0))</f>
        <v/>
      </c>
      <c r="P374" s="34">
        <f>IF(OR(N374="",O374=""),"",N374*O374)</f>
        <v/>
      </c>
      <c r="Q374" s="2">
        <f>IF(OR(J374="",K374=""),IF(OR(J374&lt;&gt;"",K374&lt;&gt;""),"Ontbrekende km-stand",""),IF(K374&lt;J374,"Controleer km-stand",IF(N374&lt;0,"Controleer privé km","OK")))</f>
        <v/>
      </c>
      <c r="R374" s="5" t="n"/>
    </row>
    <row r="375">
      <c r="A375" s="9">
        <f>IF(B375="","",COUNT($B$2:B375))</f>
        <v/>
      </c>
      <c r="B375" s="31" t="n"/>
      <c r="C375" s="4" t="n"/>
      <c r="D375" s="5" t="n"/>
      <c r="E375" s="4" t="n"/>
      <c r="F375" s="4" t="n"/>
      <c r="G375" s="5" t="n"/>
      <c r="H375" s="5" t="n"/>
      <c r="I375" s="5" t="n"/>
      <c r="J375" s="32" t="n"/>
      <c r="K375" s="32" t="n"/>
      <c r="L375" s="35">
        <f>IF(OR(J375="",K375=""),"",IFERROR(K375-J375,0))</f>
        <v/>
      </c>
      <c r="M375" s="32" t="n"/>
      <c r="N375" s="35">
        <f>IF(L375="","",IF(F375="Privé",0,L375-M375))</f>
        <v/>
      </c>
      <c r="O375" s="36">
        <f>IF(F375="","",IFERROR(VLOOKUP(F375,'Instellingen &amp; Instructies'!$A$8:$B$10,2,FALSE),0))</f>
        <v/>
      </c>
      <c r="P375" s="36">
        <f>IF(OR(N375="",O375=""),"",N375*O375)</f>
        <v/>
      </c>
      <c r="Q375" s="9">
        <f>IF(OR(J375="",K375=""),IF(OR(J375&lt;&gt;"",K375&lt;&gt;""),"Ontbrekende km-stand",""),IF(K375&lt;J375,"Controleer km-stand",IF(N375&lt;0,"Controleer privé km","OK")))</f>
        <v/>
      </c>
      <c r="R375" s="5" t="n"/>
    </row>
    <row r="376">
      <c r="A376" s="2">
        <f>IF(B376="","",COUNT($B$2:B376))</f>
        <v/>
      </c>
      <c r="B376" s="31" t="n"/>
      <c r="C376" s="4" t="n"/>
      <c r="D376" s="5" t="n"/>
      <c r="E376" s="4" t="n"/>
      <c r="F376" s="4" t="n"/>
      <c r="G376" s="5" t="n"/>
      <c r="H376" s="5" t="n"/>
      <c r="I376" s="5" t="n"/>
      <c r="J376" s="32" t="n"/>
      <c r="K376" s="32" t="n"/>
      <c r="L376" s="33">
        <f>IF(OR(J376="",K376=""),"",IFERROR(K376-J376,0))</f>
        <v/>
      </c>
      <c r="M376" s="32" t="n"/>
      <c r="N376" s="33">
        <f>IF(L376="","",IF(F376="Privé",0,L376-M376))</f>
        <v/>
      </c>
      <c r="O376" s="34">
        <f>IF(F376="","",IFERROR(VLOOKUP(F376,'Instellingen &amp; Instructies'!$A$8:$B$10,2,FALSE),0))</f>
        <v/>
      </c>
      <c r="P376" s="34">
        <f>IF(OR(N376="",O376=""),"",N376*O376)</f>
        <v/>
      </c>
      <c r="Q376" s="2">
        <f>IF(OR(J376="",K376=""),IF(OR(J376&lt;&gt;"",K376&lt;&gt;""),"Ontbrekende km-stand",""),IF(K376&lt;J376,"Controleer km-stand",IF(N376&lt;0,"Controleer privé km","OK")))</f>
        <v/>
      </c>
      <c r="R376" s="5" t="n"/>
    </row>
    <row r="377">
      <c r="A377" s="9">
        <f>IF(B377="","",COUNT($B$2:B377))</f>
        <v/>
      </c>
      <c r="B377" s="31" t="n"/>
      <c r="C377" s="4" t="n"/>
      <c r="D377" s="5" t="n"/>
      <c r="E377" s="4" t="n"/>
      <c r="F377" s="4" t="n"/>
      <c r="G377" s="5" t="n"/>
      <c r="H377" s="5" t="n"/>
      <c r="I377" s="5" t="n"/>
      <c r="J377" s="32" t="n"/>
      <c r="K377" s="32" t="n"/>
      <c r="L377" s="35">
        <f>IF(OR(J377="",K377=""),"",IFERROR(K377-J377,0))</f>
        <v/>
      </c>
      <c r="M377" s="32" t="n"/>
      <c r="N377" s="35">
        <f>IF(L377="","",IF(F377="Privé",0,L377-M377))</f>
        <v/>
      </c>
      <c r="O377" s="36">
        <f>IF(F377="","",IFERROR(VLOOKUP(F377,'Instellingen &amp; Instructies'!$A$8:$B$10,2,FALSE),0))</f>
        <v/>
      </c>
      <c r="P377" s="36">
        <f>IF(OR(N377="",O377=""),"",N377*O377)</f>
        <v/>
      </c>
      <c r="Q377" s="9">
        <f>IF(OR(J377="",K377=""),IF(OR(J377&lt;&gt;"",K377&lt;&gt;""),"Ontbrekende km-stand",""),IF(K377&lt;J377,"Controleer km-stand",IF(N377&lt;0,"Controleer privé km","OK")))</f>
        <v/>
      </c>
      <c r="R377" s="5" t="n"/>
    </row>
    <row r="378">
      <c r="A378" s="2">
        <f>IF(B378="","",COUNT($B$2:B378))</f>
        <v/>
      </c>
      <c r="B378" s="31" t="n"/>
      <c r="C378" s="4" t="n"/>
      <c r="D378" s="5" t="n"/>
      <c r="E378" s="4" t="n"/>
      <c r="F378" s="4" t="n"/>
      <c r="G378" s="5" t="n"/>
      <c r="H378" s="5" t="n"/>
      <c r="I378" s="5" t="n"/>
      <c r="J378" s="32" t="n"/>
      <c r="K378" s="32" t="n"/>
      <c r="L378" s="33">
        <f>IF(OR(J378="",K378=""),"",IFERROR(K378-J378,0))</f>
        <v/>
      </c>
      <c r="M378" s="32" t="n"/>
      <c r="N378" s="33">
        <f>IF(L378="","",IF(F378="Privé",0,L378-M378))</f>
        <v/>
      </c>
      <c r="O378" s="34">
        <f>IF(F378="","",IFERROR(VLOOKUP(F378,'Instellingen &amp; Instructies'!$A$8:$B$10,2,FALSE),0))</f>
        <v/>
      </c>
      <c r="P378" s="34">
        <f>IF(OR(N378="",O378=""),"",N378*O378)</f>
        <v/>
      </c>
      <c r="Q378" s="2">
        <f>IF(OR(J378="",K378=""),IF(OR(J378&lt;&gt;"",K378&lt;&gt;""),"Ontbrekende km-stand",""),IF(K378&lt;J378,"Controleer km-stand",IF(N378&lt;0,"Controleer privé km","OK")))</f>
        <v/>
      </c>
      <c r="R378" s="5" t="n"/>
    </row>
    <row r="379">
      <c r="A379" s="9">
        <f>IF(B379="","",COUNT($B$2:B379))</f>
        <v/>
      </c>
      <c r="B379" s="31" t="n"/>
      <c r="C379" s="4" t="n"/>
      <c r="D379" s="5" t="n"/>
      <c r="E379" s="4" t="n"/>
      <c r="F379" s="4" t="n"/>
      <c r="G379" s="5" t="n"/>
      <c r="H379" s="5" t="n"/>
      <c r="I379" s="5" t="n"/>
      <c r="J379" s="32" t="n"/>
      <c r="K379" s="32" t="n"/>
      <c r="L379" s="35">
        <f>IF(OR(J379="",K379=""),"",IFERROR(K379-J379,0))</f>
        <v/>
      </c>
      <c r="M379" s="32" t="n"/>
      <c r="N379" s="35">
        <f>IF(L379="","",IF(F379="Privé",0,L379-M379))</f>
        <v/>
      </c>
      <c r="O379" s="36">
        <f>IF(F379="","",IFERROR(VLOOKUP(F379,'Instellingen &amp; Instructies'!$A$8:$B$10,2,FALSE),0))</f>
        <v/>
      </c>
      <c r="P379" s="36">
        <f>IF(OR(N379="",O379=""),"",N379*O379)</f>
        <v/>
      </c>
      <c r="Q379" s="9">
        <f>IF(OR(J379="",K379=""),IF(OR(J379&lt;&gt;"",K379&lt;&gt;""),"Ontbrekende km-stand",""),IF(K379&lt;J379,"Controleer km-stand",IF(N379&lt;0,"Controleer privé km","OK")))</f>
        <v/>
      </c>
      <c r="R379" s="5" t="n"/>
    </row>
    <row r="380">
      <c r="A380" s="2">
        <f>IF(B380="","",COUNT($B$2:B380))</f>
        <v/>
      </c>
      <c r="B380" s="31" t="n"/>
      <c r="C380" s="4" t="n"/>
      <c r="D380" s="5" t="n"/>
      <c r="E380" s="4" t="n"/>
      <c r="F380" s="4" t="n"/>
      <c r="G380" s="5" t="n"/>
      <c r="H380" s="5" t="n"/>
      <c r="I380" s="5" t="n"/>
      <c r="J380" s="32" t="n"/>
      <c r="K380" s="32" t="n"/>
      <c r="L380" s="33">
        <f>IF(OR(J380="",K380=""),"",IFERROR(K380-J380,0))</f>
        <v/>
      </c>
      <c r="M380" s="32" t="n"/>
      <c r="N380" s="33">
        <f>IF(L380="","",IF(F380="Privé",0,L380-M380))</f>
        <v/>
      </c>
      <c r="O380" s="34">
        <f>IF(F380="","",IFERROR(VLOOKUP(F380,'Instellingen &amp; Instructies'!$A$8:$B$10,2,FALSE),0))</f>
        <v/>
      </c>
      <c r="P380" s="34">
        <f>IF(OR(N380="",O380=""),"",N380*O380)</f>
        <v/>
      </c>
      <c r="Q380" s="2">
        <f>IF(OR(J380="",K380=""),IF(OR(J380&lt;&gt;"",K380&lt;&gt;""),"Ontbrekende km-stand",""),IF(K380&lt;J380,"Controleer km-stand",IF(N380&lt;0,"Controleer privé km","OK")))</f>
        <v/>
      </c>
      <c r="R380" s="5" t="n"/>
    </row>
    <row r="381">
      <c r="A381" s="9">
        <f>IF(B381="","",COUNT($B$2:B381))</f>
        <v/>
      </c>
      <c r="B381" s="31" t="n"/>
      <c r="C381" s="4" t="n"/>
      <c r="D381" s="5" t="n"/>
      <c r="E381" s="4" t="n"/>
      <c r="F381" s="4" t="n"/>
      <c r="G381" s="5" t="n"/>
      <c r="H381" s="5" t="n"/>
      <c r="I381" s="5" t="n"/>
      <c r="J381" s="32" t="n"/>
      <c r="K381" s="32" t="n"/>
      <c r="L381" s="35">
        <f>IF(OR(J381="",K381=""),"",IFERROR(K381-J381,0))</f>
        <v/>
      </c>
      <c r="M381" s="32" t="n"/>
      <c r="N381" s="35">
        <f>IF(L381="","",IF(F381="Privé",0,L381-M381))</f>
        <v/>
      </c>
      <c r="O381" s="36">
        <f>IF(F381="","",IFERROR(VLOOKUP(F381,'Instellingen &amp; Instructies'!$A$8:$B$10,2,FALSE),0))</f>
        <v/>
      </c>
      <c r="P381" s="36">
        <f>IF(OR(N381="",O381=""),"",N381*O381)</f>
        <v/>
      </c>
      <c r="Q381" s="9">
        <f>IF(OR(J381="",K381=""),IF(OR(J381&lt;&gt;"",K381&lt;&gt;""),"Ontbrekende km-stand",""),IF(K381&lt;J381,"Controleer km-stand",IF(N381&lt;0,"Controleer privé km","OK")))</f>
        <v/>
      </c>
      <c r="R381" s="5" t="n"/>
    </row>
    <row r="382">
      <c r="A382" s="2">
        <f>IF(B382="","",COUNT($B$2:B382))</f>
        <v/>
      </c>
      <c r="B382" s="31" t="n"/>
      <c r="C382" s="4" t="n"/>
      <c r="D382" s="5" t="n"/>
      <c r="E382" s="4" t="n"/>
      <c r="F382" s="4" t="n"/>
      <c r="G382" s="5" t="n"/>
      <c r="H382" s="5" t="n"/>
      <c r="I382" s="5" t="n"/>
      <c r="J382" s="32" t="n"/>
      <c r="K382" s="32" t="n"/>
      <c r="L382" s="33">
        <f>IF(OR(J382="",K382=""),"",IFERROR(K382-J382,0))</f>
        <v/>
      </c>
      <c r="M382" s="32" t="n"/>
      <c r="N382" s="33">
        <f>IF(L382="","",IF(F382="Privé",0,L382-M382))</f>
        <v/>
      </c>
      <c r="O382" s="34">
        <f>IF(F382="","",IFERROR(VLOOKUP(F382,'Instellingen &amp; Instructies'!$A$8:$B$10,2,FALSE),0))</f>
        <v/>
      </c>
      <c r="P382" s="34">
        <f>IF(OR(N382="",O382=""),"",N382*O382)</f>
        <v/>
      </c>
      <c r="Q382" s="2">
        <f>IF(OR(J382="",K382=""),IF(OR(J382&lt;&gt;"",K382&lt;&gt;""),"Ontbrekende km-stand",""),IF(K382&lt;J382,"Controleer km-stand",IF(N382&lt;0,"Controleer privé km","OK")))</f>
        <v/>
      </c>
      <c r="R382" s="5" t="n"/>
    </row>
    <row r="383">
      <c r="A383" s="9">
        <f>IF(B383="","",COUNT($B$2:B383))</f>
        <v/>
      </c>
      <c r="B383" s="31" t="n"/>
      <c r="C383" s="4" t="n"/>
      <c r="D383" s="5" t="n"/>
      <c r="E383" s="4" t="n"/>
      <c r="F383" s="4" t="n"/>
      <c r="G383" s="5" t="n"/>
      <c r="H383" s="5" t="n"/>
      <c r="I383" s="5" t="n"/>
      <c r="J383" s="32" t="n"/>
      <c r="K383" s="32" t="n"/>
      <c r="L383" s="35">
        <f>IF(OR(J383="",K383=""),"",IFERROR(K383-J383,0))</f>
        <v/>
      </c>
      <c r="M383" s="32" t="n"/>
      <c r="N383" s="35">
        <f>IF(L383="","",IF(F383="Privé",0,L383-M383))</f>
        <v/>
      </c>
      <c r="O383" s="36">
        <f>IF(F383="","",IFERROR(VLOOKUP(F383,'Instellingen &amp; Instructies'!$A$8:$B$10,2,FALSE),0))</f>
        <v/>
      </c>
      <c r="P383" s="36">
        <f>IF(OR(N383="",O383=""),"",N383*O383)</f>
        <v/>
      </c>
      <c r="Q383" s="9">
        <f>IF(OR(J383="",K383=""),IF(OR(J383&lt;&gt;"",K383&lt;&gt;""),"Ontbrekende km-stand",""),IF(K383&lt;J383,"Controleer km-stand",IF(N383&lt;0,"Controleer privé km","OK")))</f>
        <v/>
      </c>
      <c r="R383" s="5" t="n"/>
    </row>
    <row r="384">
      <c r="A384" s="2">
        <f>IF(B384="","",COUNT($B$2:B384))</f>
        <v/>
      </c>
      <c r="B384" s="31" t="n"/>
      <c r="C384" s="4" t="n"/>
      <c r="D384" s="5" t="n"/>
      <c r="E384" s="4" t="n"/>
      <c r="F384" s="4" t="n"/>
      <c r="G384" s="5" t="n"/>
      <c r="H384" s="5" t="n"/>
      <c r="I384" s="5" t="n"/>
      <c r="J384" s="32" t="n"/>
      <c r="K384" s="32" t="n"/>
      <c r="L384" s="33">
        <f>IF(OR(J384="",K384=""),"",IFERROR(K384-J384,0))</f>
        <v/>
      </c>
      <c r="M384" s="32" t="n"/>
      <c r="N384" s="33">
        <f>IF(L384="","",IF(F384="Privé",0,L384-M384))</f>
        <v/>
      </c>
      <c r="O384" s="34">
        <f>IF(F384="","",IFERROR(VLOOKUP(F384,'Instellingen &amp; Instructies'!$A$8:$B$10,2,FALSE),0))</f>
        <v/>
      </c>
      <c r="P384" s="34">
        <f>IF(OR(N384="",O384=""),"",N384*O384)</f>
        <v/>
      </c>
      <c r="Q384" s="2">
        <f>IF(OR(J384="",K384=""),IF(OR(J384&lt;&gt;"",K384&lt;&gt;""),"Ontbrekende km-stand",""),IF(K384&lt;J384,"Controleer km-stand",IF(N384&lt;0,"Controleer privé km","OK")))</f>
        <v/>
      </c>
      <c r="R384" s="5" t="n"/>
    </row>
    <row r="385">
      <c r="A385" s="9">
        <f>IF(B385="","",COUNT($B$2:B385))</f>
        <v/>
      </c>
      <c r="B385" s="31" t="n"/>
      <c r="C385" s="4" t="n"/>
      <c r="D385" s="5" t="n"/>
      <c r="E385" s="4" t="n"/>
      <c r="F385" s="4" t="n"/>
      <c r="G385" s="5" t="n"/>
      <c r="H385" s="5" t="n"/>
      <c r="I385" s="5" t="n"/>
      <c r="J385" s="32" t="n"/>
      <c r="K385" s="32" t="n"/>
      <c r="L385" s="35">
        <f>IF(OR(J385="",K385=""),"",IFERROR(K385-J385,0))</f>
        <v/>
      </c>
      <c r="M385" s="32" t="n"/>
      <c r="N385" s="35">
        <f>IF(L385="","",IF(F385="Privé",0,L385-M385))</f>
        <v/>
      </c>
      <c r="O385" s="36">
        <f>IF(F385="","",IFERROR(VLOOKUP(F385,'Instellingen &amp; Instructies'!$A$8:$B$10,2,FALSE),0))</f>
        <v/>
      </c>
      <c r="P385" s="36">
        <f>IF(OR(N385="",O385=""),"",N385*O385)</f>
        <v/>
      </c>
      <c r="Q385" s="9">
        <f>IF(OR(J385="",K385=""),IF(OR(J385&lt;&gt;"",K385&lt;&gt;""),"Ontbrekende km-stand",""),IF(K385&lt;J385,"Controleer km-stand",IF(N385&lt;0,"Controleer privé km","OK")))</f>
        <v/>
      </c>
      <c r="R385" s="5" t="n"/>
    </row>
    <row r="386">
      <c r="A386" s="2">
        <f>IF(B386="","",COUNT($B$2:B386))</f>
        <v/>
      </c>
      <c r="B386" s="31" t="n"/>
      <c r="C386" s="4" t="n"/>
      <c r="D386" s="5" t="n"/>
      <c r="E386" s="4" t="n"/>
      <c r="F386" s="4" t="n"/>
      <c r="G386" s="5" t="n"/>
      <c r="H386" s="5" t="n"/>
      <c r="I386" s="5" t="n"/>
      <c r="J386" s="32" t="n"/>
      <c r="K386" s="32" t="n"/>
      <c r="L386" s="33">
        <f>IF(OR(J386="",K386=""),"",IFERROR(K386-J386,0))</f>
        <v/>
      </c>
      <c r="M386" s="32" t="n"/>
      <c r="N386" s="33">
        <f>IF(L386="","",IF(F386="Privé",0,L386-M386))</f>
        <v/>
      </c>
      <c r="O386" s="34">
        <f>IF(F386="","",IFERROR(VLOOKUP(F386,'Instellingen &amp; Instructies'!$A$8:$B$10,2,FALSE),0))</f>
        <v/>
      </c>
      <c r="P386" s="34">
        <f>IF(OR(N386="",O386=""),"",N386*O386)</f>
        <v/>
      </c>
      <c r="Q386" s="2">
        <f>IF(OR(J386="",K386=""),IF(OR(J386&lt;&gt;"",K386&lt;&gt;""),"Ontbrekende km-stand",""),IF(K386&lt;J386,"Controleer km-stand",IF(N386&lt;0,"Controleer privé km","OK")))</f>
        <v/>
      </c>
      <c r="R386" s="5" t="n"/>
    </row>
    <row r="387">
      <c r="A387" s="9">
        <f>IF(B387="","",COUNT($B$2:B387))</f>
        <v/>
      </c>
      <c r="B387" s="31" t="n"/>
      <c r="C387" s="4" t="n"/>
      <c r="D387" s="5" t="n"/>
      <c r="E387" s="4" t="n"/>
      <c r="F387" s="4" t="n"/>
      <c r="G387" s="5" t="n"/>
      <c r="H387" s="5" t="n"/>
      <c r="I387" s="5" t="n"/>
      <c r="J387" s="32" t="n"/>
      <c r="K387" s="32" t="n"/>
      <c r="L387" s="35">
        <f>IF(OR(J387="",K387=""),"",IFERROR(K387-J387,0))</f>
        <v/>
      </c>
      <c r="M387" s="32" t="n"/>
      <c r="N387" s="35">
        <f>IF(L387="","",IF(F387="Privé",0,L387-M387))</f>
        <v/>
      </c>
      <c r="O387" s="36">
        <f>IF(F387="","",IFERROR(VLOOKUP(F387,'Instellingen &amp; Instructies'!$A$8:$B$10,2,FALSE),0))</f>
        <v/>
      </c>
      <c r="P387" s="36">
        <f>IF(OR(N387="",O387=""),"",N387*O387)</f>
        <v/>
      </c>
      <c r="Q387" s="9">
        <f>IF(OR(J387="",K387=""),IF(OR(J387&lt;&gt;"",K387&lt;&gt;""),"Ontbrekende km-stand",""),IF(K387&lt;J387,"Controleer km-stand",IF(N387&lt;0,"Controleer privé km","OK")))</f>
        <v/>
      </c>
      <c r="R387" s="5" t="n"/>
    </row>
    <row r="388">
      <c r="A388" s="2">
        <f>IF(B388="","",COUNT($B$2:B388))</f>
        <v/>
      </c>
      <c r="B388" s="31" t="n"/>
      <c r="C388" s="4" t="n"/>
      <c r="D388" s="5" t="n"/>
      <c r="E388" s="4" t="n"/>
      <c r="F388" s="4" t="n"/>
      <c r="G388" s="5" t="n"/>
      <c r="H388" s="5" t="n"/>
      <c r="I388" s="5" t="n"/>
      <c r="J388" s="32" t="n"/>
      <c r="K388" s="32" t="n"/>
      <c r="L388" s="33">
        <f>IF(OR(J388="",K388=""),"",IFERROR(K388-J388,0))</f>
        <v/>
      </c>
      <c r="M388" s="32" t="n"/>
      <c r="N388" s="33">
        <f>IF(L388="","",IF(F388="Privé",0,L388-M388))</f>
        <v/>
      </c>
      <c r="O388" s="34">
        <f>IF(F388="","",IFERROR(VLOOKUP(F388,'Instellingen &amp; Instructies'!$A$8:$B$10,2,FALSE),0))</f>
        <v/>
      </c>
      <c r="P388" s="34">
        <f>IF(OR(N388="",O388=""),"",N388*O388)</f>
        <v/>
      </c>
      <c r="Q388" s="2">
        <f>IF(OR(J388="",K388=""),IF(OR(J388&lt;&gt;"",K388&lt;&gt;""),"Ontbrekende km-stand",""),IF(K388&lt;J388,"Controleer km-stand",IF(N388&lt;0,"Controleer privé km","OK")))</f>
        <v/>
      </c>
      <c r="R388" s="5" t="n"/>
    </row>
    <row r="389">
      <c r="A389" s="9">
        <f>IF(B389="","",COUNT($B$2:B389))</f>
        <v/>
      </c>
      <c r="B389" s="31" t="n"/>
      <c r="C389" s="4" t="n"/>
      <c r="D389" s="5" t="n"/>
      <c r="E389" s="4" t="n"/>
      <c r="F389" s="4" t="n"/>
      <c r="G389" s="5" t="n"/>
      <c r="H389" s="5" t="n"/>
      <c r="I389" s="5" t="n"/>
      <c r="J389" s="32" t="n"/>
      <c r="K389" s="32" t="n"/>
      <c r="L389" s="35">
        <f>IF(OR(J389="",K389=""),"",IFERROR(K389-J389,0))</f>
        <v/>
      </c>
      <c r="M389" s="32" t="n"/>
      <c r="N389" s="35">
        <f>IF(L389="","",IF(F389="Privé",0,L389-M389))</f>
        <v/>
      </c>
      <c r="O389" s="36">
        <f>IF(F389="","",IFERROR(VLOOKUP(F389,'Instellingen &amp; Instructies'!$A$8:$B$10,2,FALSE),0))</f>
        <v/>
      </c>
      <c r="P389" s="36">
        <f>IF(OR(N389="",O389=""),"",N389*O389)</f>
        <v/>
      </c>
      <c r="Q389" s="9">
        <f>IF(OR(J389="",K389=""),IF(OR(J389&lt;&gt;"",K389&lt;&gt;""),"Ontbrekende km-stand",""),IF(K389&lt;J389,"Controleer km-stand",IF(N389&lt;0,"Controleer privé km","OK")))</f>
        <v/>
      </c>
      <c r="R389" s="5" t="n"/>
    </row>
    <row r="390">
      <c r="A390" s="2">
        <f>IF(B390="","",COUNT($B$2:B390))</f>
        <v/>
      </c>
      <c r="B390" s="31" t="n"/>
      <c r="C390" s="4" t="n"/>
      <c r="D390" s="5" t="n"/>
      <c r="E390" s="4" t="n"/>
      <c r="F390" s="4" t="n"/>
      <c r="G390" s="5" t="n"/>
      <c r="H390" s="5" t="n"/>
      <c r="I390" s="5" t="n"/>
      <c r="J390" s="32" t="n"/>
      <c r="K390" s="32" t="n"/>
      <c r="L390" s="33">
        <f>IF(OR(J390="",K390=""),"",IFERROR(K390-J390,0))</f>
        <v/>
      </c>
      <c r="M390" s="32" t="n"/>
      <c r="N390" s="33">
        <f>IF(L390="","",IF(F390="Privé",0,L390-M390))</f>
        <v/>
      </c>
      <c r="O390" s="34">
        <f>IF(F390="","",IFERROR(VLOOKUP(F390,'Instellingen &amp; Instructies'!$A$8:$B$10,2,FALSE),0))</f>
        <v/>
      </c>
      <c r="P390" s="34">
        <f>IF(OR(N390="",O390=""),"",N390*O390)</f>
        <v/>
      </c>
      <c r="Q390" s="2">
        <f>IF(OR(J390="",K390=""),IF(OR(J390&lt;&gt;"",K390&lt;&gt;""),"Ontbrekende km-stand",""),IF(K390&lt;J390,"Controleer km-stand",IF(N390&lt;0,"Controleer privé km","OK")))</f>
        <v/>
      </c>
      <c r="R390" s="5" t="n"/>
    </row>
    <row r="391">
      <c r="A391" s="9">
        <f>IF(B391="","",COUNT($B$2:B391))</f>
        <v/>
      </c>
      <c r="B391" s="31" t="n"/>
      <c r="C391" s="4" t="n"/>
      <c r="D391" s="5" t="n"/>
      <c r="E391" s="4" t="n"/>
      <c r="F391" s="4" t="n"/>
      <c r="G391" s="5" t="n"/>
      <c r="H391" s="5" t="n"/>
      <c r="I391" s="5" t="n"/>
      <c r="J391" s="32" t="n"/>
      <c r="K391" s="32" t="n"/>
      <c r="L391" s="35">
        <f>IF(OR(J391="",K391=""),"",IFERROR(K391-J391,0))</f>
        <v/>
      </c>
      <c r="M391" s="32" t="n"/>
      <c r="N391" s="35">
        <f>IF(L391="","",IF(F391="Privé",0,L391-M391))</f>
        <v/>
      </c>
      <c r="O391" s="36">
        <f>IF(F391="","",IFERROR(VLOOKUP(F391,'Instellingen &amp; Instructies'!$A$8:$B$10,2,FALSE),0))</f>
        <v/>
      </c>
      <c r="P391" s="36">
        <f>IF(OR(N391="",O391=""),"",N391*O391)</f>
        <v/>
      </c>
      <c r="Q391" s="9">
        <f>IF(OR(J391="",K391=""),IF(OR(J391&lt;&gt;"",K391&lt;&gt;""),"Ontbrekende km-stand",""),IF(K391&lt;J391,"Controleer km-stand",IF(N391&lt;0,"Controleer privé km","OK")))</f>
        <v/>
      </c>
      <c r="R391" s="5" t="n"/>
    </row>
    <row r="392">
      <c r="A392" s="2">
        <f>IF(B392="","",COUNT($B$2:B392))</f>
        <v/>
      </c>
      <c r="B392" s="31" t="n"/>
      <c r="C392" s="4" t="n"/>
      <c r="D392" s="5" t="n"/>
      <c r="E392" s="4" t="n"/>
      <c r="F392" s="4" t="n"/>
      <c r="G392" s="5" t="n"/>
      <c r="H392" s="5" t="n"/>
      <c r="I392" s="5" t="n"/>
      <c r="J392" s="32" t="n"/>
      <c r="K392" s="32" t="n"/>
      <c r="L392" s="33">
        <f>IF(OR(J392="",K392=""),"",IFERROR(K392-J392,0))</f>
        <v/>
      </c>
      <c r="M392" s="32" t="n"/>
      <c r="N392" s="33">
        <f>IF(L392="","",IF(F392="Privé",0,L392-M392))</f>
        <v/>
      </c>
      <c r="O392" s="34">
        <f>IF(F392="","",IFERROR(VLOOKUP(F392,'Instellingen &amp; Instructies'!$A$8:$B$10,2,FALSE),0))</f>
        <v/>
      </c>
      <c r="P392" s="34">
        <f>IF(OR(N392="",O392=""),"",N392*O392)</f>
        <v/>
      </c>
      <c r="Q392" s="2">
        <f>IF(OR(J392="",K392=""),IF(OR(J392&lt;&gt;"",K392&lt;&gt;""),"Ontbrekende km-stand",""),IF(K392&lt;J392,"Controleer km-stand",IF(N392&lt;0,"Controleer privé km","OK")))</f>
        <v/>
      </c>
      <c r="R392" s="5" t="n"/>
    </row>
    <row r="393">
      <c r="A393" s="9">
        <f>IF(B393="","",COUNT($B$2:B393))</f>
        <v/>
      </c>
      <c r="B393" s="31" t="n"/>
      <c r="C393" s="4" t="n"/>
      <c r="D393" s="5" t="n"/>
      <c r="E393" s="4" t="n"/>
      <c r="F393" s="4" t="n"/>
      <c r="G393" s="5" t="n"/>
      <c r="H393" s="5" t="n"/>
      <c r="I393" s="5" t="n"/>
      <c r="J393" s="32" t="n"/>
      <c r="K393" s="32" t="n"/>
      <c r="L393" s="35">
        <f>IF(OR(J393="",K393=""),"",IFERROR(K393-J393,0))</f>
        <v/>
      </c>
      <c r="M393" s="32" t="n"/>
      <c r="N393" s="35">
        <f>IF(L393="","",IF(F393="Privé",0,L393-M393))</f>
        <v/>
      </c>
      <c r="O393" s="36">
        <f>IF(F393="","",IFERROR(VLOOKUP(F393,'Instellingen &amp; Instructies'!$A$8:$B$10,2,FALSE),0))</f>
        <v/>
      </c>
      <c r="P393" s="36">
        <f>IF(OR(N393="",O393=""),"",N393*O393)</f>
        <v/>
      </c>
      <c r="Q393" s="9">
        <f>IF(OR(J393="",K393=""),IF(OR(J393&lt;&gt;"",K393&lt;&gt;""),"Ontbrekende km-stand",""),IF(K393&lt;J393,"Controleer km-stand",IF(N393&lt;0,"Controleer privé km","OK")))</f>
        <v/>
      </c>
      <c r="R393" s="5" t="n"/>
    </row>
    <row r="394">
      <c r="A394" s="2">
        <f>IF(B394="","",COUNT($B$2:B394))</f>
        <v/>
      </c>
      <c r="B394" s="31" t="n"/>
      <c r="C394" s="4" t="n"/>
      <c r="D394" s="5" t="n"/>
      <c r="E394" s="4" t="n"/>
      <c r="F394" s="4" t="n"/>
      <c r="G394" s="5" t="n"/>
      <c r="H394" s="5" t="n"/>
      <c r="I394" s="5" t="n"/>
      <c r="J394" s="32" t="n"/>
      <c r="K394" s="32" t="n"/>
      <c r="L394" s="33">
        <f>IF(OR(J394="",K394=""),"",IFERROR(K394-J394,0))</f>
        <v/>
      </c>
      <c r="M394" s="32" t="n"/>
      <c r="N394" s="33">
        <f>IF(L394="","",IF(F394="Privé",0,L394-M394))</f>
        <v/>
      </c>
      <c r="O394" s="34">
        <f>IF(F394="","",IFERROR(VLOOKUP(F394,'Instellingen &amp; Instructies'!$A$8:$B$10,2,FALSE),0))</f>
        <v/>
      </c>
      <c r="P394" s="34">
        <f>IF(OR(N394="",O394=""),"",N394*O394)</f>
        <v/>
      </c>
      <c r="Q394" s="2">
        <f>IF(OR(J394="",K394=""),IF(OR(J394&lt;&gt;"",K394&lt;&gt;""),"Ontbrekende km-stand",""),IF(K394&lt;J394,"Controleer km-stand",IF(N394&lt;0,"Controleer privé km","OK")))</f>
        <v/>
      </c>
      <c r="R394" s="5" t="n"/>
    </row>
    <row r="395">
      <c r="A395" s="9">
        <f>IF(B395="","",COUNT($B$2:B395))</f>
        <v/>
      </c>
      <c r="B395" s="31" t="n"/>
      <c r="C395" s="4" t="n"/>
      <c r="D395" s="5" t="n"/>
      <c r="E395" s="4" t="n"/>
      <c r="F395" s="4" t="n"/>
      <c r="G395" s="5" t="n"/>
      <c r="H395" s="5" t="n"/>
      <c r="I395" s="5" t="n"/>
      <c r="J395" s="32" t="n"/>
      <c r="K395" s="32" t="n"/>
      <c r="L395" s="35">
        <f>IF(OR(J395="",K395=""),"",IFERROR(K395-J395,0))</f>
        <v/>
      </c>
      <c r="M395" s="32" t="n"/>
      <c r="N395" s="35">
        <f>IF(L395="","",IF(F395="Privé",0,L395-M395))</f>
        <v/>
      </c>
      <c r="O395" s="36">
        <f>IF(F395="","",IFERROR(VLOOKUP(F395,'Instellingen &amp; Instructies'!$A$8:$B$10,2,FALSE),0))</f>
        <v/>
      </c>
      <c r="P395" s="36">
        <f>IF(OR(N395="",O395=""),"",N395*O395)</f>
        <v/>
      </c>
      <c r="Q395" s="9">
        <f>IF(OR(J395="",K395=""),IF(OR(J395&lt;&gt;"",K395&lt;&gt;""),"Ontbrekende km-stand",""),IF(K395&lt;J395,"Controleer km-stand",IF(N395&lt;0,"Controleer privé km","OK")))</f>
        <v/>
      </c>
      <c r="R395" s="5" t="n"/>
    </row>
    <row r="396">
      <c r="A396" s="2">
        <f>IF(B396="","",COUNT($B$2:B396))</f>
        <v/>
      </c>
      <c r="B396" s="31" t="n"/>
      <c r="C396" s="4" t="n"/>
      <c r="D396" s="5" t="n"/>
      <c r="E396" s="4" t="n"/>
      <c r="F396" s="4" t="n"/>
      <c r="G396" s="5" t="n"/>
      <c r="H396" s="5" t="n"/>
      <c r="I396" s="5" t="n"/>
      <c r="J396" s="32" t="n"/>
      <c r="K396" s="32" t="n"/>
      <c r="L396" s="33">
        <f>IF(OR(J396="",K396=""),"",IFERROR(K396-J396,0))</f>
        <v/>
      </c>
      <c r="M396" s="32" t="n"/>
      <c r="N396" s="33">
        <f>IF(L396="","",IF(F396="Privé",0,L396-M396))</f>
        <v/>
      </c>
      <c r="O396" s="34">
        <f>IF(F396="","",IFERROR(VLOOKUP(F396,'Instellingen &amp; Instructies'!$A$8:$B$10,2,FALSE),0))</f>
        <v/>
      </c>
      <c r="P396" s="34">
        <f>IF(OR(N396="",O396=""),"",N396*O396)</f>
        <v/>
      </c>
      <c r="Q396" s="2">
        <f>IF(OR(J396="",K396=""),IF(OR(J396&lt;&gt;"",K396&lt;&gt;""),"Ontbrekende km-stand",""),IF(K396&lt;J396,"Controleer km-stand",IF(N396&lt;0,"Controleer privé km","OK")))</f>
        <v/>
      </c>
      <c r="R396" s="5" t="n"/>
    </row>
    <row r="397">
      <c r="A397" s="9">
        <f>IF(B397="","",COUNT($B$2:B397))</f>
        <v/>
      </c>
      <c r="B397" s="31" t="n"/>
      <c r="C397" s="4" t="n"/>
      <c r="D397" s="5" t="n"/>
      <c r="E397" s="4" t="n"/>
      <c r="F397" s="4" t="n"/>
      <c r="G397" s="5" t="n"/>
      <c r="H397" s="5" t="n"/>
      <c r="I397" s="5" t="n"/>
      <c r="J397" s="32" t="n"/>
      <c r="K397" s="32" t="n"/>
      <c r="L397" s="35">
        <f>IF(OR(J397="",K397=""),"",IFERROR(K397-J397,0))</f>
        <v/>
      </c>
      <c r="M397" s="32" t="n"/>
      <c r="N397" s="35">
        <f>IF(L397="","",IF(F397="Privé",0,L397-M397))</f>
        <v/>
      </c>
      <c r="O397" s="36">
        <f>IF(F397="","",IFERROR(VLOOKUP(F397,'Instellingen &amp; Instructies'!$A$8:$B$10,2,FALSE),0))</f>
        <v/>
      </c>
      <c r="P397" s="36">
        <f>IF(OR(N397="",O397=""),"",N397*O397)</f>
        <v/>
      </c>
      <c r="Q397" s="9">
        <f>IF(OR(J397="",K397=""),IF(OR(J397&lt;&gt;"",K397&lt;&gt;""),"Ontbrekende km-stand",""),IF(K397&lt;J397,"Controleer km-stand",IF(N397&lt;0,"Controleer privé km","OK")))</f>
        <v/>
      </c>
      <c r="R397" s="5" t="n"/>
    </row>
    <row r="398">
      <c r="A398" s="2">
        <f>IF(B398="","",COUNT($B$2:B398))</f>
        <v/>
      </c>
      <c r="B398" s="31" t="n"/>
      <c r="C398" s="4" t="n"/>
      <c r="D398" s="5" t="n"/>
      <c r="E398" s="4" t="n"/>
      <c r="F398" s="4" t="n"/>
      <c r="G398" s="5" t="n"/>
      <c r="H398" s="5" t="n"/>
      <c r="I398" s="5" t="n"/>
      <c r="J398" s="32" t="n"/>
      <c r="K398" s="32" t="n"/>
      <c r="L398" s="33">
        <f>IF(OR(J398="",K398=""),"",IFERROR(K398-J398,0))</f>
        <v/>
      </c>
      <c r="M398" s="32" t="n"/>
      <c r="N398" s="33">
        <f>IF(L398="","",IF(F398="Privé",0,L398-M398))</f>
        <v/>
      </c>
      <c r="O398" s="34">
        <f>IF(F398="","",IFERROR(VLOOKUP(F398,'Instellingen &amp; Instructies'!$A$8:$B$10,2,FALSE),0))</f>
        <v/>
      </c>
      <c r="P398" s="34">
        <f>IF(OR(N398="",O398=""),"",N398*O398)</f>
        <v/>
      </c>
      <c r="Q398" s="2">
        <f>IF(OR(J398="",K398=""),IF(OR(J398&lt;&gt;"",K398&lt;&gt;""),"Ontbrekende km-stand",""),IF(K398&lt;J398,"Controleer km-stand",IF(N398&lt;0,"Controleer privé km","OK")))</f>
        <v/>
      </c>
      <c r="R398" s="5" t="n"/>
    </row>
    <row r="399">
      <c r="A399" s="9">
        <f>IF(B399="","",COUNT($B$2:B399))</f>
        <v/>
      </c>
      <c r="B399" s="31" t="n"/>
      <c r="C399" s="4" t="n"/>
      <c r="D399" s="5" t="n"/>
      <c r="E399" s="4" t="n"/>
      <c r="F399" s="4" t="n"/>
      <c r="G399" s="5" t="n"/>
      <c r="H399" s="5" t="n"/>
      <c r="I399" s="5" t="n"/>
      <c r="J399" s="32" t="n"/>
      <c r="K399" s="32" t="n"/>
      <c r="L399" s="35">
        <f>IF(OR(J399="",K399=""),"",IFERROR(K399-J399,0))</f>
        <v/>
      </c>
      <c r="M399" s="32" t="n"/>
      <c r="N399" s="35">
        <f>IF(L399="","",IF(F399="Privé",0,L399-M399))</f>
        <v/>
      </c>
      <c r="O399" s="36">
        <f>IF(F399="","",IFERROR(VLOOKUP(F399,'Instellingen &amp; Instructies'!$A$8:$B$10,2,FALSE),0))</f>
        <v/>
      </c>
      <c r="P399" s="36">
        <f>IF(OR(N399="",O399=""),"",N399*O399)</f>
        <v/>
      </c>
      <c r="Q399" s="9">
        <f>IF(OR(J399="",K399=""),IF(OR(J399&lt;&gt;"",K399&lt;&gt;""),"Ontbrekende km-stand",""),IF(K399&lt;J399,"Controleer km-stand",IF(N399&lt;0,"Controleer privé km","OK")))</f>
        <v/>
      </c>
      <c r="R399" s="5" t="n"/>
    </row>
    <row r="400">
      <c r="A400" s="2">
        <f>IF(B400="","",COUNT($B$2:B400))</f>
        <v/>
      </c>
      <c r="B400" s="31" t="n"/>
      <c r="C400" s="4" t="n"/>
      <c r="D400" s="5" t="n"/>
      <c r="E400" s="4" t="n"/>
      <c r="F400" s="4" t="n"/>
      <c r="G400" s="5" t="n"/>
      <c r="H400" s="5" t="n"/>
      <c r="I400" s="5" t="n"/>
      <c r="J400" s="32" t="n"/>
      <c r="K400" s="32" t="n"/>
      <c r="L400" s="33">
        <f>IF(OR(J400="",K400=""),"",IFERROR(K400-J400,0))</f>
        <v/>
      </c>
      <c r="M400" s="32" t="n"/>
      <c r="N400" s="33">
        <f>IF(L400="","",IF(F400="Privé",0,L400-M400))</f>
        <v/>
      </c>
      <c r="O400" s="34">
        <f>IF(F400="","",IFERROR(VLOOKUP(F400,'Instellingen &amp; Instructies'!$A$8:$B$10,2,FALSE),0))</f>
        <v/>
      </c>
      <c r="P400" s="34">
        <f>IF(OR(N400="",O400=""),"",N400*O400)</f>
        <v/>
      </c>
      <c r="Q400" s="2">
        <f>IF(OR(J400="",K400=""),IF(OR(J400&lt;&gt;"",K400&lt;&gt;""),"Ontbrekende km-stand",""),IF(K400&lt;J400,"Controleer km-stand",IF(N400&lt;0,"Controleer privé km","OK")))</f>
        <v/>
      </c>
      <c r="R400" s="5" t="n"/>
    </row>
    <row r="401">
      <c r="A401" s="9">
        <f>IF(B401="","",COUNT($B$2:B401))</f>
        <v/>
      </c>
      <c r="B401" s="31" t="n"/>
      <c r="C401" s="4" t="n"/>
      <c r="D401" s="5" t="n"/>
      <c r="E401" s="4" t="n"/>
      <c r="F401" s="4" t="n"/>
      <c r="G401" s="5" t="n"/>
      <c r="H401" s="5" t="n"/>
      <c r="I401" s="5" t="n"/>
      <c r="J401" s="32" t="n"/>
      <c r="K401" s="32" t="n"/>
      <c r="L401" s="35">
        <f>IF(OR(J401="",K401=""),"",IFERROR(K401-J401,0))</f>
        <v/>
      </c>
      <c r="M401" s="32" t="n"/>
      <c r="N401" s="35">
        <f>IF(L401="","",IF(F401="Privé",0,L401-M401))</f>
        <v/>
      </c>
      <c r="O401" s="36">
        <f>IF(F401="","",IFERROR(VLOOKUP(F401,'Instellingen &amp; Instructies'!$A$8:$B$10,2,FALSE),0))</f>
        <v/>
      </c>
      <c r="P401" s="36">
        <f>IF(OR(N401="",O401=""),"",N401*O401)</f>
        <v/>
      </c>
      <c r="Q401" s="9">
        <f>IF(OR(J401="",K401=""),IF(OR(J401&lt;&gt;"",K401&lt;&gt;""),"Ontbrekende km-stand",""),IF(K401&lt;J401,"Controleer km-stand",IF(N401&lt;0,"Controleer privé km","OK")))</f>
        <v/>
      </c>
      <c r="R401" s="5" t="n"/>
    </row>
    <row r="402">
      <c r="A402" s="2">
        <f>IF(B402="","",COUNT($B$2:B402))</f>
        <v/>
      </c>
      <c r="B402" s="31" t="n"/>
      <c r="C402" s="4" t="n"/>
      <c r="D402" s="5" t="n"/>
      <c r="E402" s="4" t="n"/>
      <c r="F402" s="4" t="n"/>
      <c r="G402" s="5" t="n"/>
      <c r="H402" s="5" t="n"/>
      <c r="I402" s="5" t="n"/>
      <c r="J402" s="32" t="n"/>
      <c r="K402" s="32" t="n"/>
      <c r="L402" s="33">
        <f>IF(OR(J402="",K402=""),"",IFERROR(K402-J402,0))</f>
        <v/>
      </c>
      <c r="M402" s="32" t="n"/>
      <c r="N402" s="33">
        <f>IF(L402="","",IF(F402="Privé",0,L402-M402))</f>
        <v/>
      </c>
      <c r="O402" s="34">
        <f>IF(F402="","",IFERROR(VLOOKUP(F402,'Instellingen &amp; Instructies'!$A$8:$B$10,2,FALSE),0))</f>
        <v/>
      </c>
      <c r="P402" s="34">
        <f>IF(OR(N402="",O402=""),"",N402*O402)</f>
        <v/>
      </c>
      <c r="Q402" s="2">
        <f>IF(OR(J402="",K402=""),IF(OR(J402&lt;&gt;"",K402&lt;&gt;""),"Ontbrekende km-stand",""),IF(K402&lt;J402,"Controleer km-stand",IF(N402&lt;0,"Controleer privé km","OK")))</f>
        <v/>
      </c>
      <c r="R402" s="5" t="n"/>
    </row>
    <row r="403">
      <c r="A403" s="9">
        <f>IF(B403="","",COUNT($B$2:B403))</f>
        <v/>
      </c>
      <c r="B403" s="31" t="n"/>
      <c r="C403" s="4" t="n"/>
      <c r="D403" s="5" t="n"/>
      <c r="E403" s="4" t="n"/>
      <c r="F403" s="4" t="n"/>
      <c r="G403" s="5" t="n"/>
      <c r="H403" s="5" t="n"/>
      <c r="I403" s="5" t="n"/>
      <c r="J403" s="32" t="n"/>
      <c r="K403" s="32" t="n"/>
      <c r="L403" s="35">
        <f>IF(OR(J403="",K403=""),"",IFERROR(K403-J403,0))</f>
        <v/>
      </c>
      <c r="M403" s="32" t="n"/>
      <c r="N403" s="35">
        <f>IF(L403="","",IF(F403="Privé",0,L403-M403))</f>
        <v/>
      </c>
      <c r="O403" s="36">
        <f>IF(F403="","",IFERROR(VLOOKUP(F403,'Instellingen &amp; Instructies'!$A$8:$B$10,2,FALSE),0))</f>
        <v/>
      </c>
      <c r="P403" s="36">
        <f>IF(OR(N403="",O403=""),"",N403*O403)</f>
        <v/>
      </c>
      <c r="Q403" s="9">
        <f>IF(OR(J403="",K403=""),IF(OR(J403&lt;&gt;"",K403&lt;&gt;""),"Ontbrekende km-stand",""),IF(K403&lt;J403,"Controleer km-stand",IF(N403&lt;0,"Controleer privé km","OK")))</f>
        <v/>
      </c>
      <c r="R403" s="5" t="n"/>
    </row>
    <row r="404">
      <c r="A404" s="2">
        <f>IF(B404="","",COUNT($B$2:B404))</f>
        <v/>
      </c>
      <c r="B404" s="31" t="n"/>
      <c r="C404" s="4" t="n"/>
      <c r="D404" s="5" t="n"/>
      <c r="E404" s="4" t="n"/>
      <c r="F404" s="4" t="n"/>
      <c r="G404" s="5" t="n"/>
      <c r="H404" s="5" t="n"/>
      <c r="I404" s="5" t="n"/>
      <c r="J404" s="32" t="n"/>
      <c r="K404" s="32" t="n"/>
      <c r="L404" s="33">
        <f>IF(OR(J404="",K404=""),"",IFERROR(K404-J404,0))</f>
        <v/>
      </c>
      <c r="M404" s="32" t="n"/>
      <c r="N404" s="33">
        <f>IF(L404="","",IF(F404="Privé",0,L404-M404))</f>
        <v/>
      </c>
      <c r="O404" s="34">
        <f>IF(F404="","",IFERROR(VLOOKUP(F404,'Instellingen &amp; Instructies'!$A$8:$B$10,2,FALSE),0))</f>
        <v/>
      </c>
      <c r="P404" s="34">
        <f>IF(OR(N404="",O404=""),"",N404*O404)</f>
        <v/>
      </c>
      <c r="Q404" s="2">
        <f>IF(OR(J404="",K404=""),IF(OR(J404&lt;&gt;"",K404&lt;&gt;""),"Ontbrekende km-stand",""),IF(K404&lt;J404,"Controleer km-stand",IF(N404&lt;0,"Controleer privé km","OK")))</f>
        <v/>
      </c>
      <c r="R404" s="5" t="n"/>
    </row>
    <row r="405">
      <c r="A405" s="9">
        <f>IF(B405="","",COUNT($B$2:B405))</f>
        <v/>
      </c>
      <c r="B405" s="31" t="n"/>
      <c r="C405" s="4" t="n"/>
      <c r="D405" s="5" t="n"/>
      <c r="E405" s="4" t="n"/>
      <c r="F405" s="4" t="n"/>
      <c r="G405" s="5" t="n"/>
      <c r="H405" s="5" t="n"/>
      <c r="I405" s="5" t="n"/>
      <c r="J405" s="32" t="n"/>
      <c r="K405" s="32" t="n"/>
      <c r="L405" s="35">
        <f>IF(OR(J405="",K405=""),"",IFERROR(K405-J405,0))</f>
        <v/>
      </c>
      <c r="M405" s="32" t="n"/>
      <c r="N405" s="35">
        <f>IF(L405="","",IF(F405="Privé",0,L405-M405))</f>
        <v/>
      </c>
      <c r="O405" s="36">
        <f>IF(F405="","",IFERROR(VLOOKUP(F405,'Instellingen &amp; Instructies'!$A$8:$B$10,2,FALSE),0))</f>
        <v/>
      </c>
      <c r="P405" s="36">
        <f>IF(OR(N405="",O405=""),"",N405*O405)</f>
        <v/>
      </c>
      <c r="Q405" s="9">
        <f>IF(OR(J405="",K405=""),IF(OR(J405&lt;&gt;"",K405&lt;&gt;""),"Ontbrekende km-stand",""),IF(K405&lt;J405,"Controleer km-stand",IF(N405&lt;0,"Controleer privé km","OK")))</f>
        <v/>
      </c>
      <c r="R405" s="5" t="n"/>
    </row>
    <row r="406">
      <c r="A406" s="2">
        <f>IF(B406="","",COUNT($B$2:B406))</f>
        <v/>
      </c>
      <c r="B406" s="31" t="n"/>
      <c r="C406" s="4" t="n"/>
      <c r="D406" s="5" t="n"/>
      <c r="E406" s="4" t="n"/>
      <c r="F406" s="4" t="n"/>
      <c r="G406" s="5" t="n"/>
      <c r="H406" s="5" t="n"/>
      <c r="I406" s="5" t="n"/>
      <c r="J406" s="32" t="n"/>
      <c r="K406" s="32" t="n"/>
      <c r="L406" s="33">
        <f>IF(OR(J406="",K406=""),"",IFERROR(K406-J406,0))</f>
        <v/>
      </c>
      <c r="M406" s="32" t="n"/>
      <c r="N406" s="33">
        <f>IF(L406="","",IF(F406="Privé",0,L406-M406))</f>
        <v/>
      </c>
      <c r="O406" s="34">
        <f>IF(F406="","",IFERROR(VLOOKUP(F406,'Instellingen &amp; Instructies'!$A$8:$B$10,2,FALSE),0))</f>
        <v/>
      </c>
      <c r="P406" s="34">
        <f>IF(OR(N406="",O406=""),"",N406*O406)</f>
        <v/>
      </c>
      <c r="Q406" s="2">
        <f>IF(OR(J406="",K406=""),IF(OR(J406&lt;&gt;"",K406&lt;&gt;""),"Ontbrekende km-stand",""),IF(K406&lt;J406,"Controleer km-stand",IF(N406&lt;0,"Controleer privé km","OK")))</f>
        <v/>
      </c>
      <c r="R406" s="5" t="n"/>
    </row>
    <row r="407">
      <c r="A407" s="9">
        <f>IF(B407="","",COUNT($B$2:B407))</f>
        <v/>
      </c>
      <c r="B407" s="31" t="n"/>
      <c r="C407" s="4" t="n"/>
      <c r="D407" s="5" t="n"/>
      <c r="E407" s="4" t="n"/>
      <c r="F407" s="4" t="n"/>
      <c r="G407" s="5" t="n"/>
      <c r="H407" s="5" t="n"/>
      <c r="I407" s="5" t="n"/>
      <c r="J407" s="32" t="n"/>
      <c r="K407" s="32" t="n"/>
      <c r="L407" s="35">
        <f>IF(OR(J407="",K407=""),"",IFERROR(K407-J407,0))</f>
        <v/>
      </c>
      <c r="M407" s="32" t="n"/>
      <c r="N407" s="35">
        <f>IF(L407="","",IF(F407="Privé",0,L407-M407))</f>
        <v/>
      </c>
      <c r="O407" s="36">
        <f>IF(F407="","",IFERROR(VLOOKUP(F407,'Instellingen &amp; Instructies'!$A$8:$B$10,2,FALSE),0))</f>
        <v/>
      </c>
      <c r="P407" s="36">
        <f>IF(OR(N407="",O407=""),"",N407*O407)</f>
        <v/>
      </c>
      <c r="Q407" s="9">
        <f>IF(OR(J407="",K407=""),IF(OR(J407&lt;&gt;"",K407&lt;&gt;""),"Ontbrekende km-stand",""),IF(K407&lt;J407,"Controleer km-stand",IF(N407&lt;0,"Controleer privé km","OK")))</f>
        <v/>
      </c>
      <c r="R407" s="5" t="n"/>
    </row>
    <row r="408">
      <c r="A408" s="2">
        <f>IF(B408="","",COUNT($B$2:B408))</f>
        <v/>
      </c>
      <c r="B408" s="31" t="n"/>
      <c r="C408" s="4" t="n"/>
      <c r="D408" s="5" t="n"/>
      <c r="E408" s="4" t="n"/>
      <c r="F408" s="4" t="n"/>
      <c r="G408" s="5" t="n"/>
      <c r="H408" s="5" t="n"/>
      <c r="I408" s="5" t="n"/>
      <c r="J408" s="32" t="n"/>
      <c r="K408" s="32" t="n"/>
      <c r="L408" s="33">
        <f>IF(OR(J408="",K408=""),"",IFERROR(K408-J408,0))</f>
        <v/>
      </c>
      <c r="M408" s="32" t="n"/>
      <c r="N408" s="33">
        <f>IF(L408="","",IF(F408="Privé",0,L408-M408))</f>
        <v/>
      </c>
      <c r="O408" s="34">
        <f>IF(F408="","",IFERROR(VLOOKUP(F408,'Instellingen &amp; Instructies'!$A$8:$B$10,2,FALSE),0))</f>
        <v/>
      </c>
      <c r="P408" s="34">
        <f>IF(OR(N408="",O408=""),"",N408*O408)</f>
        <v/>
      </c>
      <c r="Q408" s="2">
        <f>IF(OR(J408="",K408=""),IF(OR(J408&lt;&gt;"",K408&lt;&gt;""),"Ontbrekende km-stand",""),IF(K408&lt;J408,"Controleer km-stand",IF(N408&lt;0,"Controleer privé km","OK")))</f>
        <v/>
      </c>
      <c r="R408" s="5" t="n"/>
    </row>
    <row r="409">
      <c r="A409" s="9">
        <f>IF(B409="","",COUNT($B$2:B409))</f>
        <v/>
      </c>
      <c r="B409" s="31" t="n"/>
      <c r="C409" s="4" t="n"/>
      <c r="D409" s="5" t="n"/>
      <c r="E409" s="4" t="n"/>
      <c r="F409" s="4" t="n"/>
      <c r="G409" s="5" t="n"/>
      <c r="H409" s="5" t="n"/>
      <c r="I409" s="5" t="n"/>
      <c r="J409" s="32" t="n"/>
      <c r="K409" s="32" t="n"/>
      <c r="L409" s="35">
        <f>IF(OR(J409="",K409=""),"",IFERROR(K409-J409,0))</f>
        <v/>
      </c>
      <c r="M409" s="32" t="n"/>
      <c r="N409" s="35">
        <f>IF(L409="","",IF(F409="Privé",0,L409-M409))</f>
        <v/>
      </c>
      <c r="O409" s="36">
        <f>IF(F409="","",IFERROR(VLOOKUP(F409,'Instellingen &amp; Instructies'!$A$8:$B$10,2,FALSE),0))</f>
        <v/>
      </c>
      <c r="P409" s="36">
        <f>IF(OR(N409="",O409=""),"",N409*O409)</f>
        <v/>
      </c>
      <c r="Q409" s="9">
        <f>IF(OR(J409="",K409=""),IF(OR(J409&lt;&gt;"",K409&lt;&gt;""),"Ontbrekende km-stand",""),IF(K409&lt;J409,"Controleer km-stand",IF(N409&lt;0,"Controleer privé km","OK")))</f>
        <v/>
      </c>
      <c r="R409" s="5" t="n"/>
    </row>
    <row r="410">
      <c r="A410" s="2">
        <f>IF(B410="","",COUNT($B$2:B410))</f>
        <v/>
      </c>
      <c r="B410" s="31" t="n"/>
      <c r="C410" s="4" t="n"/>
      <c r="D410" s="5" t="n"/>
      <c r="E410" s="4" t="n"/>
      <c r="F410" s="4" t="n"/>
      <c r="G410" s="5" t="n"/>
      <c r="H410" s="5" t="n"/>
      <c r="I410" s="5" t="n"/>
      <c r="J410" s="32" t="n"/>
      <c r="K410" s="32" t="n"/>
      <c r="L410" s="33">
        <f>IF(OR(J410="",K410=""),"",IFERROR(K410-J410,0))</f>
        <v/>
      </c>
      <c r="M410" s="32" t="n"/>
      <c r="N410" s="33">
        <f>IF(L410="","",IF(F410="Privé",0,L410-M410))</f>
        <v/>
      </c>
      <c r="O410" s="34">
        <f>IF(F410="","",IFERROR(VLOOKUP(F410,'Instellingen &amp; Instructies'!$A$8:$B$10,2,FALSE),0))</f>
        <v/>
      </c>
      <c r="P410" s="34">
        <f>IF(OR(N410="",O410=""),"",N410*O410)</f>
        <v/>
      </c>
      <c r="Q410" s="2">
        <f>IF(OR(J410="",K410=""),IF(OR(J410&lt;&gt;"",K410&lt;&gt;""),"Ontbrekende km-stand",""),IF(K410&lt;J410,"Controleer km-stand",IF(N410&lt;0,"Controleer privé km","OK")))</f>
        <v/>
      </c>
      <c r="R410" s="5" t="n"/>
    </row>
    <row r="411">
      <c r="A411" s="9">
        <f>IF(B411="","",COUNT($B$2:B411))</f>
        <v/>
      </c>
      <c r="B411" s="31" t="n"/>
      <c r="C411" s="4" t="n"/>
      <c r="D411" s="5" t="n"/>
      <c r="E411" s="4" t="n"/>
      <c r="F411" s="4" t="n"/>
      <c r="G411" s="5" t="n"/>
      <c r="H411" s="5" t="n"/>
      <c r="I411" s="5" t="n"/>
      <c r="J411" s="32" t="n"/>
      <c r="K411" s="32" t="n"/>
      <c r="L411" s="35">
        <f>IF(OR(J411="",K411=""),"",IFERROR(K411-J411,0))</f>
        <v/>
      </c>
      <c r="M411" s="32" t="n"/>
      <c r="N411" s="35">
        <f>IF(L411="","",IF(F411="Privé",0,L411-M411))</f>
        <v/>
      </c>
      <c r="O411" s="36">
        <f>IF(F411="","",IFERROR(VLOOKUP(F411,'Instellingen &amp; Instructies'!$A$8:$B$10,2,FALSE),0))</f>
        <v/>
      </c>
      <c r="P411" s="36">
        <f>IF(OR(N411="",O411=""),"",N411*O411)</f>
        <v/>
      </c>
      <c r="Q411" s="9">
        <f>IF(OR(J411="",K411=""),IF(OR(J411&lt;&gt;"",K411&lt;&gt;""),"Ontbrekende km-stand",""),IF(K411&lt;J411,"Controleer km-stand",IF(N411&lt;0,"Controleer privé km","OK")))</f>
        <v/>
      </c>
      <c r="R411" s="5" t="n"/>
    </row>
    <row r="412">
      <c r="A412" s="2">
        <f>IF(B412="","",COUNT($B$2:B412))</f>
        <v/>
      </c>
      <c r="B412" s="31" t="n"/>
      <c r="C412" s="4" t="n"/>
      <c r="D412" s="5" t="n"/>
      <c r="E412" s="4" t="n"/>
      <c r="F412" s="4" t="n"/>
      <c r="G412" s="5" t="n"/>
      <c r="H412" s="5" t="n"/>
      <c r="I412" s="5" t="n"/>
      <c r="J412" s="32" t="n"/>
      <c r="K412" s="32" t="n"/>
      <c r="L412" s="33">
        <f>IF(OR(J412="",K412=""),"",IFERROR(K412-J412,0))</f>
        <v/>
      </c>
      <c r="M412" s="32" t="n"/>
      <c r="N412" s="33">
        <f>IF(L412="","",IF(F412="Privé",0,L412-M412))</f>
        <v/>
      </c>
      <c r="O412" s="34">
        <f>IF(F412="","",IFERROR(VLOOKUP(F412,'Instellingen &amp; Instructies'!$A$8:$B$10,2,FALSE),0))</f>
        <v/>
      </c>
      <c r="P412" s="34">
        <f>IF(OR(N412="",O412=""),"",N412*O412)</f>
        <v/>
      </c>
      <c r="Q412" s="2">
        <f>IF(OR(J412="",K412=""),IF(OR(J412&lt;&gt;"",K412&lt;&gt;""),"Ontbrekende km-stand",""),IF(K412&lt;J412,"Controleer km-stand",IF(N412&lt;0,"Controleer privé km","OK")))</f>
        <v/>
      </c>
      <c r="R412" s="5" t="n"/>
    </row>
    <row r="413">
      <c r="A413" s="9">
        <f>IF(B413="","",COUNT($B$2:B413))</f>
        <v/>
      </c>
      <c r="B413" s="31" t="n"/>
      <c r="C413" s="4" t="n"/>
      <c r="D413" s="5" t="n"/>
      <c r="E413" s="4" t="n"/>
      <c r="F413" s="4" t="n"/>
      <c r="G413" s="5" t="n"/>
      <c r="H413" s="5" t="n"/>
      <c r="I413" s="5" t="n"/>
      <c r="J413" s="32" t="n"/>
      <c r="K413" s="32" t="n"/>
      <c r="L413" s="35">
        <f>IF(OR(J413="",K413=""),"",IFERROR(K413-J413,0))</f>
        <v/>
      </c>
      <c r="M413" s="32" t="n"/>
      <c r="N413" s="35">
        <f>IF(L413="","",IF(F413="Privé",0,L413-M413))</f>
        <v/>
      </c>
      <c r="O413" s="36">
        <f>IF(F413="","",IFERROR(VLOOKUP(F413,'Instellingen &amp; Instructies'!$A$8:$B$10,2,FALSE),0))</f>
        <v/>
      </c>
      <c r="P413" s="36">
        <f>IF(OR(N413="",O413=""),"",N413*O413)</f>
        <v/>
      </c>
      <c r="Q413" s="9">
        <f>IF(OR(J413="",K413=""),IF(OR(J413&lt;&gt;"",K413&lt;&gt;""),"Ontbrekende km-stand",""),IF(K413&lt;J413,"Controleer km-stand",IF(N413&lt;0,"Controleer privé km","OK")))</f>
        <v/>
      </c>
      <c r="R413" s="5" t="n"/>
    </row>
    <row r="414">
      <c r="A414" s="2">
        <f>IF(B414="","",COUNT($B$2:B414))</f>
        <v/>
      </c>
      <c r="B414" s="31" t="n"/>
      <c r="C414" s="4" t="n"/>
      <c r="D414" s="5" t="n"/>
      <c r="E414" s="4" t="n"/>
      <c r="F414" s="4" t="n"/>
      <c r="G414" s="5" t="n"/>
      <c r="H414" s="5" t="n"/>
      <c r="I414" s="5" t="n"/>
      <c r="J414" s="32" t="n"/>
      <c r="K414" s="32" t="n"/>
      <c r="L414" s="33">
        <f>IF(OR(J414="",K414=""),"",IFERROR(K414-J414,0))</f>
        <v/>
      </c>
      <c r="M414" s="32" t="n"/>
      <c r="N414" s="33">
        <f>IF(L414="","",IF(F414="Privé",0,L414-M414))</f>
        <v/>
      </c>
      <c r="O414" s="34">
        <f>IF(F414="","",IFERROR(VLOOKUP(F414,'Instellingen &amp; Instructies'!$A$8:$B$10,2,FALSE),0))</f>
        <v/>
      </c>
      <c r="P414" s="34">
        <f>IF(OR(N414="",O414=""),"",N414*O414)</f>
        <v/>
      </c>
      <c r="Q414" s="2">
        <f>IF(OR(J414="",K414=""),IF(OR(J414&lt;&gt;"",K414&lt;&gt;""),"Ontbrekende km-stand",""),IF(K414&lt;J414,"Controleer km-stand",IF(N414&lt;0,"Controleer privé km","OK")))</f>
        <v/>
      </c>
      <c r="R414" s="5" t="n"/>
    </row>
    <row r="415">
      <c r="A415" s="9">
        <f>IF(B415="","",COUNT($B$2:B415))</f>
        <v/>
      </c>
      <c r="B415" s="31" t="n"/>
      <c r="C415" s="4" t="n"/>
      <c r="D415" s="5" t="n"/>
      <c r="E415" s="4" t="n"/>
      <c r="F415" s="4" t="n"/>
      <c r="G415" s="5" t="n"/>
      <c r="H415" s="5" t="n"/>
      <c r="I415" s="5" t="n"/>
      <c r="J415" s="32" t="n"/>
      <c r="K415" s="32" t="n"/>
      <c r="L415" s="35">
        <f>IF(OR(J415="",K415=""),"",IFERROR(K415-J415,0))</f>
        <v/>
      </c>
      <c r="M415" s="32" t="n"/>
      <c r="N415" s="35">
        <f>IF(L415="","",IF(F415="Privé",0,L415-M415))</f>
        <v/>
      </c>
      <c r="O415" s="36">
        <f>IF(F415="","",IFERROR(VLOOKUP(F415,'Instellingen &amp; Instructies'!$A$8:$B$10,2,FALSE),0))</f>
        <v/>
      </c>
      <c r="P415" s="36">
        <f>IF(OR(N415="",O415=""),"",N415*O415)</f>
        <v/>
      </c>
      <c r="Q415" s="9">
        <f>IF(OR(J415="",K415=""),IF(OR(J415&lt;&gt;"",K415&lt;&gt;""),"Ontbrekende km-stand",""),IF(K415&lt;J415,"Controleer km-stand",IF(N415&lt;0,"Controleer privé km","OK")))</f>
        <v/>
      </c>
      <c r="R415" s="5" t="n"/>
    </row>
    <row r="416">
      <c r="A416" s="2">
        <f>IF(B416="","",COUNT($B$2:B416))</f>
        <v/>
      </c>
      <c r="B416" s="31" t="n"/>
      <c r="C416" s="4" t="n"/>
      <c r="D416" s="5" t="n"/>
      <c r="E416" s="4" t="n"/>
      <c r="F416" s="4" t="n"/>
      <c r="G416" s="5" t="n"/>
      <c r="H416" s="5" t="n"/>
      <c r="I416" s="5" t="n"/>
      <c r="J416" s="32" t="n"/>
      <c r="K416" s="32" t="n"/>
      <c r="L416" s="33">
        <f>IF(OR(J416="",K416=""),"",IFERROR(K416-J416,0))</f>
        <v/>
      </c>
      <c r="M416" s="32" t="n"/>
      <c r="N416" s="33">
        <f>IF(L416="","",IF(F416="Privé",0,L416-M416))</f>
        <v/>
      </c>
      <c r="O416" s="34">
        <f>IF(F416="","",IFERROR(VLOOKUP(F416,'Instellingen &amp; Instructies'!$A$8:$B$10,2,FALSE),0))</f>
        <v/>
      </c>
      <c r="P416" s="34">
        <f>IF(OR(N416="",O416=""),"",N416*O416)</f>
        <v/>
      </c>
      <c r="Q416" s="2">
        <f>IF(OR(J416="",K416=""),IF(OR(J416&lt;&gt;"",K416&lt;&gt;""),"Ontbrekende km-stand",""),IF(K416&lt;J416,"Controleer km-stand",IF(N416&lt;0,"Controleer privé km","OK")))</f>
        <v/>
      </c>
      <c r="R416" s="5" t="n"/>
    </row>
    <row r="417">
      <c r="A417" s="9">
        <f>IF(B417="","",COUNT($B$2:B417))</f>
        <v/>
      </c>
      <c r="B417" s="31" t="n"/>
      <c r="C417" s="4" t="n"/>
      <c r="D417" s="5" t="n"/>
      <c r="E417" s="4" t="n"/>
      <c r="F417" s="4" t="n"/>
      <c r="G417" s="5" t="n"/>
      <c r="H417" s="5" t="n"/>
      <c r="I417" s="5" t="n"/>
      <c r="J417" s="32" t="n"/>
      <c r="K417" s="32" t="n"/>
      <c r="L417" s="35">
        <f>IF(OR(J417="",K417=""),"",IFERROR(K417-J417,0))</f>
        <v/>
      </c>
      <c r="M417" s="32" t="n"/>
      <c r="N417" s="35">
        <f>IF(L417="","",IF(F417="Privé",0,L417-M417))</f>
        <v/>
      </c>
      <c r="O417" s="36">
        <f>IF(F417="","",IFERROR(VLOOKUP(F417,'Instellingen &amp; Instructies'!$A$8:$B$10,2,FALSE),0))</f>
        <v/>
      </c>
      <c r="P417" s="36">
        <f>IF(OR(N417="",O417=""),"",N417*O417)</f>
        <v/>
      </c>
      <c r="Q417" s="9">
        <f>IF(OR(J417="",K417=""),IF(OR(J417&lt;&gt;"",K417&lt;&gt;""),"Ontbrekende km-stand",""),IF(K417&lt;J417,"Controleer km-stand",IF(N417&lt;0,"Controleer privé km","OK")))</f>
        <v/>
      </c>
      <c r="R417" s="5" t="n"/>
    </row>
    <row r="418">
      <c r="A418" s="2">
        <f>IF(B418="","",COUNT($B$2:B418))</f>
        <v/>
      </c>
      <c r="B418" s="31" t="n"/>
      <c r="C418" s="4" t="n"/>
      <c r="D418" s="5" t="n"/>
      <c r="E418" s="4" t="n"/>
      <c r="F418" s="4" t="n"/>
      <c r="G418" s="5" t="n"/>
      <c r="H418" s="5" t="n"/>
      <c r="I418" s="5" t="n"/>
      <c r="J418" s="32" t="n"/>
      <c r="K418" s="32" t="n"/>
      <c r="L418" s="33">
        <f>IF(OR(J418="",K418=""),"",IFERROR(K418-J418,0))</f>
        <v/>
      </c>
      <c r="M418" s="32" t="n"/>
      <c r="N418" s="33">
        <f>IF(L418="","",IF(F418="Privé",0,L418-M418))</f>
        <v/>
      </c>
      <c r="O418" s="34">
        <f>IF(F418="","",IFERROR(VLOOKUP(F418,'Instellingen &amp; Instructies'!$A$8:$B$10,2,FALSE),0))</f>
        <v/>
      </c>
      <c r="P418" s="34">
        <f>IF(OR(N418="",O418=""),"",N418*O418)</f>
        <v/>
      </c>
      <c r="Q418" s="2">
        <f>IF(OR(J418="",K418=""),IF(OR(J418&lt;&gt;"",K418&lt;&gt;""),"Ontbrekende km-stand",""),IF(K418&lt;J418,"Controleer km-stand",IF(N418&lt;0,"Controleer privé km","OK")))</f>
        <v/>
      </c>
      <c r="R418" s="5" t="n"/>
    </row>
    <row r="419">
      <c r="A419" s="9">
        <f>IF(B419="","",COUNT($B$2:B419))</f>
        <v/>
      </c>
      <c r="B419" s="31" t="n"/>
      <c r="C419" s="4" t="n"/>
      <c r="D419" s="5" t="n"/>
      <c r="E419" s="4" t="n"/>
      <c r="F419" s="4" t="n"/>
      <c r="G419" s="5" t="n"/>
      <c r="H419" s="5" t="n"/>
      <c r="I419" s="5" t="n"/>
      <c r="J419" s="32" t="n"/>
      <c r="K419" s="32" t="n"/>
      <c r="L419" s="35">
        <f>IF(OR(J419="",K419=""),"",IFERROR(K419-J419,0))</f>
        <v/>
      </c>
      <c r="M419" s="32" t="n"/>
      <c r="N419" s="35">
        <f>IF(L419="","",IF(F419="Privé",0,L419-M419))</f>
        <v/>
      </c>
      <c r="O419" s="36">
        <f>IF(F419="","",IFERROR(VLOOKUP(F419,'Instellingen &amp; Instructies'!$A$8:$B$10,2,FALSE),0))</f>
        <v/>
      </c>
      <c r="P419" s="36">
        <f>IF(OR(N419="",O419=""),"",N419*O419)</f>
        <v/>
      </c>
      <c r="Q419" s="9">
        <f>IF(OR(J419="",K419=""),IF(OR(J419&lt;&gt;"",K419&lt;&gt;""),"Ontbrekende km-stand",""),IF(K419&lt;J419,"Controleer km-stand",IF(N419&lt;0,"Controleer privé km","OK")))</f>
        <v/>
      </c>
      <c r="R419" s="5" t="n"/>
    </row>
    <row r="420">
      <c r="A420" s="2">
        <f>IF(B420="","",COUNT($B$2:B420))</f>
        <v/>
      </c>
      <c r="B420" s="31" t="n"/>
      <c r="C420" s="4" t="n"/>
      <c r="D420" s="5" t="n"/>
      <c r="E420" s="4" t="n"/>
      <c r="F420" s="4" t="n"/>
      <c r="G420" s="5" t="n"/>
      <c r="H420" s="5" t="n"/>
      <c r="I420" s="5" t="n"/>
      <c r="J420" s="32" t="n"/>
      <c r="K420" s="32" t="n"/>
      <c r="L420" s="33">
        <f>IF(OR(J420="",K420=""),"",IFERROR(K420-J420,0))</f>
        <v/>
      </c>
      <c r="M420" s="32" t="n"/>
      <c r="N420" s="33">
        <f>IF(L420="","",IF(F420="Privé",0,L420-M420))</f>
        <v/>
      </c>
      <c r="O420" s="34">
        <f>IF(F420="","",IFERROR(VLOOKUP(F420,'Instellingen &amp; Instructies'!$A$8:$B$10,2,FALSE),0))</f>
        <v/>
      </c>
      <c r="P420" s="34">
        <f>IF(OR(N420="",O420=""),"",N420*O420)</f>
        <v/>
      </c>
      <c r="Q420" s="2">
        <f>IF(OR(J420="",K420=""),IF(OR(J420&lt;&gt;"",K420&lt;&gt;""),"Ontbrekende km-stand",""),IF(K420&lt;J420,"Controleer km-stand",IF(N420&lt;0,"Controleer privé km","OK")))</f>
        <v/>
      </c>
      <c r="R420" s="5" t="n"/>
    </row>
    <row r="421">
      <c r="A421" s="9">
        <f>IF(B421="","",COUNT($B$2:B421))</f>
        <v/>
      </c>
      <c r="B421" s="31" t="n"/>
      <c r="C421" s="4" t="n"/>
      <c r="D421" s="5" t="n"/>
      <c r="E421" s="4" t="n"/>
      <c r="F421" s="4" t="n"/>
      <c r="G421" s="5" t="n"/>
      <c r="H421" s="5" t="n"/>
      <c r="I421" s="5" t="n"/>
      <c r="J421" s="32" t="n"/>
      <c r="K421" s="32" t="n"/>
      <c r="L421" s="35">
        <f>IF(OR(J421="",K421=""),"",IFERROR(K421-J421,0))</f>
        <v/>
      </c>
      <c r="M421" s="32" t="n"/>
      <c r="N421" s="35">
        <f>IF(L421="","",IF(F421="Privé",0,L421-M421))</f>
        <v/>
      </c>
      <c r="O421" s="36">
        <f>IF(F421="","",IFERROR(VLOOKUP(F421,'Instellingen &amp; Instructies'!$A$8:$B$10,2,FALSE),0))</f>
        <v/>
      </c>
      <c r="P421" s="36">
        <f>IF(OR(N421="",O421=""),"",N421*O421)</f>
        <v/>
      </c>
      <c r="Q421" s="9">
        <f>IF(OR(J421="",K421=""),IF(OR(J421&lt;&gt;"",K421&lt;&gt;""),"Ontbrekende km-stand",""),IF(K421&lt;J421,"Controleer km-stand",IF(N421&lt;0,"Controleer privé km","OK")))</f>
        <v/>
      </c>
      <c r="R421" s="5" t="n"/>
    </row>
    <row r="422">
      <c r="A422" s="2">
        <f>IF(B422="","",COUNT($B$2:B422))</f>
        <v/>
      </c>
      <c r="B422" s="31" t="n"/>
      <c r="C422" s="4" t="n"/>
      <c r="D422" s="5" t="n"/>
      <c r="E422" s="4" t="n"/>
      <c r="F422" s="4" t="n"/>
      <c r="G422" s="5" t="n"/>
      <c r="H422" s="5" t="n"/>
      <c r="I422" s="5" t="n"/>
      <c r="J422" s="32" t="n"/>
      <c r="K422" s="32" t="n"/>
      <c r="L422" s="33">
        <f>IF(OR(J422="",K422=""),"",IFERROR(K422-J422,0))</f>
        <v/>
      </c>
      <c r="M422" s="32" t="n"/>
      <c r="N422" s="33">
        <f>IF(L422="","",IF(F422="Privé",0,L422-M422))</f>
        <v/>
      </c>
      <c r="O422" s="34">
        <f>IF(F422="","",IFERROR(VLOOKUP(F422,'Instellingen &amp; Instructies'!$A$8:$B$10,2,FALSE),0))</f>
        <v/>
      </c>
      <c r="P422" s="34">
        <f>IF(OR(N422="",O422=""),"",N422*O422)</f>
        <v/>
      </c>
      <c r="Q422" s="2">
        <f>IF(OR(J422="",K422=""),IF(OR(J422&lt;&gt;"",K422&lt;&gt;""),"Ontbrekende km-stand",""),IF(K422&lt;J422,"Controleer km-stand",IF(N422&lt;0,"Controleer privé km","OK")))</f>
        <v/>
      </c>
      <c r="R422" s="5" t="n"/>
    </row>
    <row r="423">
      <c r="A423" s="9">
        <f>IF(B423="","",COUNT($B$2:B423))</f>
        <v/>
      </c>
      <c r="B423" s="31" t="n"/>
      <c r="C423" s="4" t="n"/>
      <c r="D423" s="5" t="n"/>
      <c r="E423" s="4" t="n"/>
      <c r="F423" s="4" t="n"/>
      <c r="G423" s="5" t="n"/>
      <c r="H423" s="5" t="n"/>
      <c r="I423" s="5" t="n"/>
      <c r="J423" s="32" t="n"/>
      <c r="K423" s="32" t="n"/>
      <c r="L423" s="35">
        <f>IF(OR(J423="",K423=""),"",IFERROR(K423-J423,0))</f>
        <v/>
      </c>
      <c r="M423" s="32" t="n"/>
      <c r="N423" s="35">
        <f>IF(L423="","",IF(F423="Privé",0,L423-M423))</f>
        <v/>
      </c>
      <c r="O423" s="36">
        <f>IF(F423="","",IFERROR(VLOOKUP(F423,'Instellingen &amp; Instructies'!$A$8:$B$10,2,FALSE),0))</f>
        <v/>
      </c>
      <c r="P423" s="36">
        <f>IF(OR(N423="",O423=""),"",N423*O423)</f>
        <v/>
      </c>
      <c r="Q423" s="9">
        <f>IF(OR(J423="",K423=""),IF(OR(J423&lt;&gt;"",K423&lt;&gt;""),"Ontbrekende km-stand",""),IF(K423&lt;J423,"Controleer km-stand",IF(N423&lt;0,"Controleer privé km","OK")))</f>
        <v/>
      </c>
      <c r="R423" s="5" t="n"/>
    </row>
    <row r="424">
      <c r="A424" s="2">
        <f>IF(B424="","",COUNT($B$2:B424))</f>
        <v/>
      </c>
      <c r="B424" s="31" t="n"/>
      <c r="C424" s="4" t="n"/>
      <c r="D424" s="5" t="n"/>
      <c r="E424" s="4" t="n"/>
      <c r="F424" s="4" t="n"/>
      <c r="G424" s="5" t="n"/>
      <c r="H424" s="5" t="n"/>
      <c r="I424" s="5" t="n"/>
      <c r="J424" s="32" t="n"/>
      <c r="K424" s="32" t="n"/>
      <c r="L424" s="33">
        <f>IF(OR(J424="",K424=""),"",IFERROR(K424-J424,0))</f>
        <v/>
      </c>
      <c r="M424" s="32" t="n"/>
      <c r="N424" s="33">
        <f>IF(L424="","",IF(F424="Privé",0,L424-M424))</f>
        <v/>
      </c>
      <c r="O424" s="34">
        <f>IF(F424="","",IFERROR(VLOOKUP(F424,'Instellingen &amp; Instructies'!$A$8:$B$10,2,FALSE),0))</f>
        <v/>
      </c>
      <c r="P424" s="34">
        <f>IF(OR(N424="",O424=""),"",N424*O424)</f>
        <v/>
      </c>
      <c r="Q424" s="2">
        <f>IF(OR(J424="",K424=""),IF(OR(J424&lt;&gt;"",K424&lt;&gt;""),"Ontbrekende km-stand",""),IF(K424&lt;J424,"Controleer km-stand",IF(N424&lt;0,"Controleer privé km","OK")))</f>
        <v/>
      </c>
      <c r="R424" s="5" t="n"/>
    </row>
    <row r="425">
      <c r="A425" s="9">
        <f>IF(B425="","",COUNT($B$2:B425))</f>
        <v/>
      </c>
      <c r="B425" s="31" t="n"/>
      <c r="C425" s="4" t="n"/>
      <c r="D425" s="5" t="n"/>
      <c r="E425" s="4" t="n"/>
      <c r="F425" s="4" t="n"/>
      <c r="G425" s="5" t="n"/>
      <c r="H425" s="5" t="n"/>
      <c r="I425" s="5" t="n"/>
      <c r="J425" s="32" t="n"/>
      <c r="K425" s="32" t="n"/>
      <c r="L425" s="35">
        <f>IF(OR(J425="",K425=""),"",IFERROR(K425-J425,0))</f>
        <v/>
      </c>
      <c r="M425" s="32" t="n"/>
      <c r="N425" s="35">
        <f>IF(L425="","",IF(F425="Privé",0,L425-M425))</f>
        <v/>
      </c>
      <c r="O425" s="36">
        <f>IF(F425="","",IFERROR(VLOOKUP(F425,'Instellingen &amp; Instructies'!$A$8:$B$10,2,FALSE),0))</f>
        <v/>
      </c>
      <c r="P425" s="36">
        <f>IF(OR(N425="",O425=""),"",N425*O425)</f>
        <v/>
      </c>
      <c r="Q425" s="9">
        <f>IF(OR(J425="",K425=""),IF(OR(J425&lt;&gt;"",K425&lt;&gt;""),"Ontbrekende km-stand",""),IF(K425&lt;J425,"Controleer km-stand",IF(N425&lt;0,"Controleer privé km","OK")))</f>
        <v/>
      </c>
      <c r="R425" s="5" t="n"/>
    </row>
    <row r="426">
      <c r="A426" s="2">
        <f>IF(B426="","",COUNT($B$2:B426))</f>
        <v/>
      </c>
      <c r="B426" s="31" t="n"/>
      <c r="C426" s="4" t="n"/>
      <c r="D426" s="5" t="n"/>
      <c r="E426" s="4" t="n"/>
      <c r="F426" s="4" t="n"/>
      <c r="G426" s="5" t="n"/>
      <c r="H426" s="5" t="n"/>
      <c r="I426" s="5" t="n"/>
      <c r="J426" s="32" t="n"/>
      <c r="K426" s="32" t="n"/>
      <c r="L426" s="33">
        <f>IF(OR(J426="",K426=""),"",IFERROR(K426-J426,0))</f>
        <v/>
      </c>
      <c r="M426" s="32" t="n"/>
      <c r="N426" s="33">
        <f>IF(L426="","",IF(F426="Privé",0,L426-M426))</f>
        <v/>
      </c>
      <c r="O426" s="34">
        <f>IF(F426="","",IFERROR(VLOOKUP(F426,'Instellingen &amp; Instructies'!$A$8:$B$10,2,FALSE),0))</f>
        <v/>
      </c>
      <c r="P426" s="34">
        <f>IF(OR(N426="",O426=""),"",N426*O426)</f>
        <v/>
      </c>
      <c r="Q426" s="2">
        <f>IF(OR(J426="",K426=""),IF(OR(J426&lt;&gt;"",K426&lt;&gt;""),"Ontbrekende km-stand",""),IF(K426&lt;J426,"Controleer km-stand",IF(N426&lt;0,"Controleer privé km","OK")))</f>
        <v/>
      </c>
      <c r="R426" s="5" t="n"/>
    </row>
    <row r="427">
      <c r="A427" s="9">
        <f>IF(B427="","",COUNT($B$2:B427))</f>
        <v/>
      </c>
      <c r="B427" s="31" t="n"/>
      <c r="C427" s="4" t="n"/>
      <c r="D427" s="5" t="n"/>
      <c r="E427" s="4" t="n"/>
      <c r="F427" s="4" t="n"/>
      <c r="G427" s="5" t="n"/>
      <c r="H427" s="5" t="n"/>
      <c r="I427" s="5" t="n"/>
      <c r="J427" s="32" t="n"/>
      <c r="K427" s="32" t="n"/>
      <c r="L427" s="35">
        <f>IF(OR(J427="",K427=""),"",IFERROR(K427-J427,0))</f>
        <v/>
      </c>
      <c r="M427" s="32" t="n"/>
      <c r="N427" s="35">
        <f>IF(L427="","",IF(F427="Privé",0,L427-M427))</f>
        <v/>
      </c>
      <c r="O427" s="36">
        <f>IF(F427="","",IFERROR(VLOOKUP(F427,'Instellingen &amp; Instructies'!$A$8:$B$10,2,FALSE),0))</f>
        <v/>
      </c>
      <c r="P427" s="36">
        <f>IF(OR(N427="",O427=""),"",N427*O427)</f>
        <v/>
      </c>
      <c r="Q427" s="9">
        <f>IF(OR(J427="",K427=""),IF(OR(J427&lt;&gt;"",K427&lt;&gt;""),"Ontbrekende km-stand",""),IF(K427&lt;J427,"Controleer km-stand",IF(N427&lt;0,"Controleer privé km","OK")))</f>
        <v/>
      </c>
      <c r="R427" s="5" t="n"/>
    </row>
    <row r="428">
      <c r="A428" s="2">
        <f>IF(B428="","",COUNT($B$2:B428))</f>
        <v/>
      </c>
      <c r="B428" s="31" t="n"/>
      <c r="C428" s="4" t="n"/>
      <c r="D428" s="5" t="n"/>
      <c r="E428" s="4" t="n"/>
      <c r="F428" s="4" t="n"/>
      <c r="G428" s="5" t="n"/>
      <c r="H428" s="5" t="n"/>
      <c r="I428" s="5" t="n"/>
      <c r="J428" s="32" t="n"/>
      <c r="K428" s="32" t="n"/>
      <c r="L428" s="33">
        <f>IF(OR(J428="",K428=""),"",IFERROR(K428-J428,0))</f>
        <v/>
      </c>
      <c r="M428" s="32" t="n"/>
      <c r="N428" s="33">
        <f>IF(L428="","",IF(F428="Privé",0,L428-M428))</f>
        <v/>
      </c>
      <c r="O428" s="34">
        <f>IF(F428="","",IFERROR(VLOOKUP(F428,'Instellingen &amp; Instructies'!$A$8:$B$10,2,FALSE),0))</f>
        <v/>
      </c>
      <c r="P428" s="34">
        <f>IF(OR(N428="",O428=""),"",N428*O428)</f>
        <v/>
      </c>
      <c r="Q428" s="2">
        <f>IF(OR(J428="",K428=""),IF(OR(J428&lt;&gt;"",K428&lt;&gt;""),"Ontbrekende km-stand",""),IF(K428&lt;J428,"Controleer km-stand",IF(N428&lt;0,"Controleer privé km","OK")))</f>
        <v/>
      </c>
      <c r="R428" s="5" t="n"/>
    </row>
    <row r="429">
      <c r="A429" s="9">
        <f>IF(B429="","",COUNT($B$2:B429))</f>
        <v/>
      </c>
      <c r="B429" s="31" t="n"/>
      <c r="C429" s="4" t="n"/>
      <c r="D429" s="5" t="n"/>
      <c r="E429" s="4" t="n"/>
      <c r="F429" s="4" t="n"/>
      <c r="G429" s="5" t="n"/>
      <c r="H429" s="5" t="n"/>
      <c r="I429" s="5" t="n"/>
      <c r="J429" s="32" t="n"/>
      <c r="K429" s="32" t="n"/>
      <c r="L429" s="35">
        <f>IF(OR(J429="",K429=""),"",IFERROR(K429-J429,0))</f>
        <v/>
      </c>
      <c r="M429" s="32" t="n"/>
      <c r="N429" s="35">
        <f>IF(L429="","",IF(F429="Privé",0,L429-M429))</f>
        <v/>
      </c>
      <c r="O429" s="36">
        <f>IF(F429="","",IFERROR(VLOOKUP(F429,'Instellingen &amp; Instructies'!$A$8:$B$10,2,FALSE),0))</f>
        <v/>
      </c>
      <c r="P429" s="36">
        <f>IF(OR(N429="",O429=""),"",N429*O429)</f>
        <v/>
      </c>
      <c r="Q429" s="9">
        <f>IF(OR(J429="",K429=""),IF(OR(J429&lt;&gt;"",K429&lt;&gt;""),"Ontbrekende km-stand",""),IF(K429&lt;J429,"Controleer km-stand",IF(N429&lt;0,"Controleer privé km","OK")))</f>
        <v/>
      </c>
      <c r="R429" s="5" t="n"/>
    </row>
    <row r="430">
      <c r="A430" s="2">
        <f>IF(B430="","",COUNT($B$2:B430))</f>
        <v/>
      </c>
      <c r="B430" s="31" t="n"/>
      <c r="C430" s="4" t="n"/>
      <c r="D430" s="5" t="n"/>
      <c r="E430" s="4" t="n"/>
      <c r="F430" s="4" t="n"/>
      <c r="G430" s="5" t="n"/>
      <c r="H430" s="5" t="n"/>
      <c r="I430" s="5" t="n"/>
      <c r="J430" s="32" t="n"/>
      <c r="K430" s="32" t="n"/>
      <c r="L430" s="33">
        <f>IF(OR(J430="",K430=""),"",IFERROR(K430-J430,0))</f>
        <v/>
      </c>
      <c r="M430" s="32" t="n"/>
      <c r="N430" s="33">
        <f>IF(L430="","",IF(F430="Privé",0,L430-M430))</f>
        <v/>
      </c>
      <c r="O430" s="34">
        <f>IF(F430="","",IFERROR(VLOOKUP(F430,'Instellingen &amp; Instructies'!$A$8:$B$10,2,FALSE),0))</f>
        <v/>
      </c>
      <c r="P430" s="34">
        <f>IF(OR(N430="",O430=""),"",N430*O430)</f>
        <v/>
      </c>
      <c r="Q430" s="2">
        <f>IF(OR(J430="",K430=""),IF(OR(J430&lt;&gt;"",K430&lt;&gt;""),"Ontbrekende km-stand",""),IF(K430&lt;J430,"Controleer km-stand",IF(N430&lt;0,"Controleer privé km","OK")))</f>
        <v/>
      </c>
      <c r="R430" s="5" t="n"/>
    </row>
    <row r="431">
      <c r="A431" s="9">
        <f>IF(B431="","",COUNT($B$2:B431))</f>
        <v/>
      </c>
      <c r="B431" s="31" t="n"/>
      <c r="C431" s="4" t="n"/>
      <c r="D431" s="5" t="n"/>
      <c r="E431" s="4" t="n"/>
      <c r="F431" s="4" t="n"/>
      <c r="G431" s="5" t="n"/>
      <c r="H431" s="5" t="n"/>
      <c r="I431" s="5" t="n"/>
      <c r="J431" s="32" t="n"/>
      <c r="K431" s="32" t="n"/>
      <c r="L431" s="35">
        <f>IF(OR(J431="",K431=""),"",IFERROR(K431-J431,0))</f>
        <v/>
      </c>
      <c r="M431" s="32" t="n"/>
      <c r="N431" s="35">
        <f>IF(L431="","",IF(F431="Privé",0,L431-M431))</f>
        <v/>
      </c>
      <c r="O431" s="36">
        <f>IF(F431="","",IFERROR(VLOOKUP(F431,'Instellingen &amp; Instructies'!$A$8:$B$10,2,FALSE),0))</f>
        <v/>
      </c>
      <c r="P431" s="36">
        <f>IF(OR(N431="",O431=""),"",N431*O431)</f>
        <v/>
      </c>
      <c r="Q431" s="9">
        <f>IF(OR(J431="",K431=""),IF(OR(J431&lt;&gt;"",K431&lt;&gt;""),"Ontbrekende km-stand",""),IF(K431&lt;J431,"Controleer km-stand",IF(N431&lt;0,"Controleer privé km","OK")))</f>
        <v/>
      </c>
      <c r="R431" s="5" t="n"/>
    </row>
    <row r="432">
      <c r="A432" s="2">
        <f>IF(B432="","",COUNT($B$2:B432))</f>
        <v/>
      </c>
      <c r="B432" s="31" t="n"/>
      <c r="C432" s="4" t="n"/>
      <c r="D432" s="5" t="n"/>
      <c r="E432" s="4" t="n"/>
      <c r="F432" s="4" t="n"/>
      <c r="G432" s="5" t="n"/>
      <c r="H432" s="5" t="n"/>
      <c r="I432" s="5" t="n"/>
      <c r="J432" s="32" t="n"/>
      <c r="K432" s="32" t="n"/>
      <c r="L432" s="33">
        <f>IF(OR(J432="",K432=""),"",IFERROR(K432-J432,0))</f>
        <v/>
      </c>
      <c r="M432" s="32" t="n"/>
      <c r="N432" s="33">
        <f>IF(L432="","",IF(F432="Privé",0,L432-M432))</f>
        <v/>
      </c>
      <c r="O432" s="34">
        <f>IF(F432="","",IFERROR(VLOOKUP(F432,'Instellingen &amp; Instructies'!$A$8:$B$10,2,FALSE),0))</f>
        <v/>
      </c>
      <c r="P432" s="34">
        <f>IF(OR(N432="",O432=""),"",N432*O432)</f>
        <v/>
      </c>
      <c r="Q432" s="2">
        <f>IF(OR(J432="",K432=""),IF(OR(J432&lt;&gt;"",K432&lt;&gt;""),"Ontbrekende km-stand",""),IF(K432&lt;J432,"Controleer km-stand",IF(N432&lt;0,"Controleer privé km","OK")))</f>
        <v/>
      </c>
      <c r="R432" s="5" t="n"/>
    </row>
    <row r="433">
      <c r="A433" s="9">
        <f>IF(B433="","",COUNT($B$2:B433))</f>
        <v/>
      </c>
      <c r="B433" s="31" t="n"/>
      <c r="C433" s="4" t="n"/>
      <c r="D433" s="5" t="n"/>
      <c r="E433" s="4" t="n"/>
      <c r="F433" s="4" t="n"/>
      <c r="G433" s="5" t="n"/>
      <c r="H433" s="5" t="n"/>
      <c r="I433" s="5" t="n"/>
      <c r="J433" s="32" t="n"/>
      <c r="K433" s="32" t="n"/>
      <c r="L433" s="35">
        <f>IF(OR(J433="",K433=""),"",IFERROR(K433-J433,0))</f>
        <v/>
      </c>
      <c r="M433" s="32" t="n"/>
      <c r="N433" s="35">
        <f>IF(L433="","",IF(F433="Privé",0,L433-M433))</f>
        <v/>
      </c>
      <c r="O433" s="36">
        <f>IF(F433="","",IFERROR(VLOOKUP(F433,'Instellingen &amp; Instructies'!$A$8:$B$10,2,FALSE),0))</f>
        <v/>
      </c>
      <c r="P433" s="36">
        <f>IF(OR(N433="",O433=""),"",N433*O433)</f>
        <v/>
      </c>
      <c r="Q433" s="9">
        <f>IF(OR(J433="",K433=""),IF(OR(J433&lt;&gt;"",K433&lt;&gt;""),"Ontbrekende km-stand",""),IF(K433&lt;J433,"Controleer km-stand",IF(N433&lt;0,"Controleer privé km","OK")))</f>
        <v/>
      </c>
      <c r="R433" s="5" t="n"/>
    </row>
    <row r="434">
      <c r="A434" s="2">
        <f>IF(B434="","",COUNT($B$2:B434))</f>
        <v/>
      </c>
      <c r="B434" s="31" t="n"/>
      <c r="C434" s="4" t="n"/>
      <c r="D434" s="5" t="n"/>
      <c r="E434" s="4" t="n"/>
      <c r="F434" s="4" t="n"/>
      <c r="G434" s="5" t="n"/>
      <c r="H434" s="5" t="n"/>
      <c r="I434" s="5" t="n"/>
      <c r="J434" s="32" t="n"/>
      <c r="K434" s="32" t="n"/>
      <c r="L434" s="33">
        <f>IF(OR(J434="",K434=""),"",IFERROR(K434-J434,0))</f>
        <v/>
      </c>
      <c r="M434" s="32" t="n"/>
      <c r="N434" s="33">
        <f>IF(L434="","",IF(F434="Privé",0,L434-M434))</f>
        <v/>
      </c>
      <c r="O434" s="34">
        <f>IF(F434="","",IFERROR(VLOOKUP(F434,'Instellingen &amp; Instructies'!$A$8:$B$10,2,FALSE),0))</f>
        <v/>
      </c>
      <c r="P434" s="34">
        <f>IF(OR(N434="",O434=""),"",N434*O434)</f>
        <v/>
      </c>
      <c r="Q434" s="2">
        <f>IF(OR(J434="",K434=""),IF(OR(J434&lt;&gt;"",K434&lt;&gt;""),"Ontbrekende km-stand",""),IF(K434&lt;J434,"Controleer km-stand",IF(N434&lt;0,"Controleer privé km","OK")))</f>
        <v/>
      </c>
      <c r="R434" s="5" t="n"/>
    </row>
    <row r="435">
      <c r="A435" s="9">
        <f>IF(B435="","",COUNT($B$2:B435))</f>
        <v/>
      </c>
      <c r="B435" s="31" t="n"/>
      <c r="C435" s="4" t="n"/>
      <c r="D435" s="5" t="n"/>
      <c r="E435" s="4" t="n"/>
      <c r="F435" s="4" t="n"/>
      <c r="G435" s="5" t="n"/>
      <c r="H435" s="5" t="n"/>
      <c r="I435" s="5" t="n"/>
      <c r="J435" s="32" t="n"/>
      <c r="K435" s="32" t="n"/>
      <c r="L435" s="35">
        <f>IF(OR(J435="",K435=""),"",IFERROR(K435-J435,0))</f>
        <v/>
      </c>
      <c r="M435" s="32" t="n"/>
      <c r="N435" s="35">
        <f>IF(L435="","",IF(F435="Privé",0,L435-M435))</f>
        <v/>
      </c>
      <c r="O435" s="36">
        <f>IF(F435="","",IFERROR(VLOOKUP(F435,'Instellingen &amp; Instructies'!$A$8:$B$10,2,FALSE),0))</f>
        <v/>
      </c>
      <c r="P435" s="36">
        <f>IF(OR(N435="",O435=""),"",N435*O435)</f>
        <v/>
      </c>
      <c r="Q435" s="9">
        <f>IF(OR(J435="",K435=""),IF(OR(J435&lt;&gt;"",K435&lt;&gt;""),"Ontbrekende km-stand",""),IF(K435&lt;J435,"Controleer km-stand",IF(N435&lt;0,"Controleer privé km","OK")))</f>
        <v/>
      </c>
      <c r="R435" s="5" t="n"/>
    </row>
    <row r="436">
      <c r="A436" s="2">
        <f>IF(B436="","",COUNT($B$2:B436))</f>
        <v/>
      </c>
      <c r="B436" s="31" t="n"/>
      <c r="C436" s="4" t="n"/>
      <c r="D436" s="5" t="n"/>
      <c r="E436" s="4" t="n"/>
      <c r="F436" s="4" t="n"/>
      <c r="G436" s="5" t="n"/>
      <c r="H436" s="5" t="n"/>
      <c r="I436" s="5" t="n"/>
      <c r="J436" s="32" t="n"/>
      <c r="K436" s="32" t="n"/>
      <c r="L436" s="33">
        <f>IF(OR(J436="",K436=""),"",IFERROR(K436-J436,0))</f>
        <v/>
      </c>
      <c r="M436" s="32" t="n"/>
      <c r="N436" s="33">
        <f>IF(L436="","",IF(F436="Privé",0,L436-M436))</f>
        <v/>
      </c>
      <c r="O436" s="34">
        <f>IF(F436="","",IFERROR(VLOOKUP(F436,'Instellingen &amp; Instructies'!$A$8:$B$10,2,FALSE),0))</f>
        <v/>
      </c>
      <c r="P436" s="34">
        <f>IF(OR(N436="",O436=""),"",N436*O436)</f>
        <v/>
      </c>
      <c r="Q436" s="2">
        <f>IF(OR(J436="",K436=""),IF(OR(J436&lt;&gt;"",K436&lt;&gt;""),"Ontbrekende km-stand",""),IF(K436&lt;J436,"Controleer km-stand",IF(N436&lt;0,"Controleer privé km","OK")))</f>
        <v/>
      </c>
      <c r="R436" s="5" t="n"/>
    </row>
    <row r="437">
      <c r="A437" s="9">
        <f>IF(B437="","",COUNT($B$2:B437))</f>
        <v/>
      </c>
      <c r="B437" s="31" t="n"/>
      <c r="C437" s="4" t="n"/>
      <c r="D437" s="5" t="n"/>
      <c r="E437" s="4" t="n"/>
      <c r="F437" s="4" t="n"/>
      <c r="G437" s="5" t="n"/>
      <c r="H437" s="5" t="n"/>
      <c r="I437" s="5" t="n"/>
      <c r="J437" s="32" t="n"/>
      <c r="K437" s="32" t="n"/>
      <c r="L437" s="35">
        <f>IF(OR(J437="",K437=""),"",IFERROR(K437-J437,0))</f>
        <v/>
      </c>
      <c r="M437" s="32" t="n"/>
      <c r="N437" s="35">
        <f>IF(L437="","",IF(F437="Privé",0,L437-M437))</f>
        <v/>
      </c>
      <c r="O437" s="36">
        <f>IF(F437="","",IFERROR(VLOOKUP(F437,'Instellingen &amp; Instructies'!$A$8:$B$10,2,FALSE),0))</f>
        <v/>
      </c>
      <c r="P437" s="36">
        <f>IF(OR(N437="",O437=""),"",N437*O437)</f>
        <v/>
      </c>
      <c r="Q437" s="9">
        <f>IF(OR(J437="",K437=""),IF(OR(J437&lt;&gt;"",K437&lt;&gt;""),"Ontbrekende km-stand",""),IF(K437&lt;J437,"Controleer km-stand",IF(N437&lt;0,"Controleer privé km","OK")))</f>
        <v/>
      </c>
      <c r="R437" s="5" t="n"/>
    </row>
    <row r="438">
      <c r="A438" s="2">
        <f>IF(B438="","",COUNT($B$2:B438))</f>
        <v/>
      </c>
      <c r="B438" s="31" t="n"/>
      <c r="C438" s="4" t="n"/>
      <c r="D438" s="5" t="n"/>
      <c r="E438" s="4" t="n"/>
      <c r="F438" s="4" t="n"/>
      <c r="G438" s="5" t="n"/>
      <c r="H438" s="5" t="n"/>
      <c r="I438" s="5" t="n"/>
      <c r="J438" s="32" t="n"/>
      <c r="K438" s="32" t="n"/>
      <c r="L438" s="33">
        <f>IF(OR(J438="",K438=""),"",IFERROR(K438-J438,0))</f>
        <v/>
      </c>
      <c r="M438" s="32" t="n"/>
      <c r="N438" s="33">
        <f>IF(L438="","",IF(F438="Privé",0,L438-M438))</f>
        <v/>
      </c>
      <c r="O438" s="34">
        <f>IF(F438="","",IFERROR(VLOOKUP(F438,'Instellingen &amp; Instructies'!$A$8:$B$10,2,FALSE),0))</f>
        <v/>
      </c>
      <c r="P438" s="34">
        <f>IF(OR(N438="",O438=""),"",N438*O438)</f>
        <v/>
      </c>
      <c r="Q438" s="2">
        <f>IF(OR(J438="",K438=""),IF(OR(J438&lt;&gt;"",K438&lt;&gt;""),"Ontbrekende km-stand",""),IF(K438&lt;J438,"Controleer km-stand",IF(N438&lt;0,"Controleer privé km","OK")))</f>
        <v/>
      </c>
      <c r="R438" s="5" t="n"/>
    </row>
    <row r="439">
      <c r="A439" s="9">
        <f>IF(B439="","",COUNT($B$2:B439))</f>
        <v/>
      </c>
      <c r="B439" s="31" t="n"/>
      <c r="C439" s="4" t="n"/>
      <c r="D439" s="5" t="n"/>
      <c r="E439" s="4" t="n"/>
      <c r="F439" s="4" t="n"/>
      <c r="G439" s="5" t="n"/>
      <c r="H439" s="5" t="n"/>
      <c r="I439" s="5" t="n"/>
      <c r="J439" s="32" t="n"/>
      <c r="K439" s="32" t="n"/>
      <c r="L439" s="35">
        <f>IF(OR(J439="",K439=""),"",IFERROR(K439-J439,0))</f>
        <v/>
      </c>
      <c r="M439" s="32" t="n"/>
      <c r="N439" s="35">
        <f>IF(L439="","",IF(F439="Privé",0,L439-M439))</f>
        <v/>
      </c>
      <c r="O439" s="36">
        <f>IF(F439="","",IFERROR(VLOOKUP(F439,'Instellingen &amp; Instructies'!$A$8:$B$10,2,FALSE),0))</f>
        <v/>
      </c>
      <c r="P439" s="36">
        <f>IF(OR(N439="",O439=""),"",N439*O439)</f>
        <v/>
      </c>
      <c r="Q439" s="9">
        <f>IF(OR(J439="",K439=""),IF(OR(J439&lt;&gt;"",K439&lt;&gt;""),"Ontbrekende km-stand",""),IF(K439&lt;J439,"Controleer km-stand",IF(N439&lt;0,"Controleer privé km","OK")))</f>
        <v/>
      </c>
      <c r="R439" s="5" t="n"/>
    </row>
    <row r="440">
      <c r="A440" s="2">
        <f>IF(B440="","",COUNT($B$2:B440))</f>
        <v/>
      </c>
      <c r="B440" s="31" t="n"/>
      <c r="C440" s="4" t="n"/>
      <c r="D440" s="5" t="n"/>
      <c r="E440" s="4" t="n"/>
      <c r="F440" s="4" t="n"/>
      <c r="G440" s="5" t="n"/>
      <c r="H440" s="5" t="n"/>
      <c r="I440" s="5" t="n"/>
      <c r="J440" s="32" t="n"/>
      <c r="K440" s="32" t="n"/>
      <c r="L440" s="33">
        <f>IF(OR(J440="",K440=""),"",IFERROR(K440-J440,0))</f>
        <v/>
      </c>
      <c r="M440" s="32" t="n"/>
      <c r="N440" s="33">
        <f>IF(L440="","",IF(F440="Privé",0,L440-M440))</f>
        <v/>
      </c>
      <c r="O440" s="34">
        <f>IF(F440="","",IFERROR(VLOOKUP(F440,'Instellingen &amp; Instructies'!$A$8:$B$10,2,FALSE),0))</f>
        <v/>
      </c>
      <c r="P440" s="34">
        <f>IF(OR(N440="",O440=""),"",N440*O440)</f>
        <v/>
      </c>
      <c r="Q440" s="2">
        <f>IF(OR(J440="",K440=""),IF(OR(J440&lt;&gt;"",K440&lt;&gt;""),"Ontbrekende km-stand",""),IF(K440&lt;J440,"Controleer km-stand",IF(N440&lt;0,"Controleer privé km","OK")))</f>
        <v/>
      </c>
      <c r="R440" s="5" t="n"/>
    </row>
    <row r="441">
      <c r="A441" s="9">
        <f>IF(B441="","",COUNT($B$2:B441))</f>
        <v/>
      </c>
      <c r="B441" s="31" t="n"/>
      <c r="C441" s="4" t="n"/>
      <c r="D441" s="5" t="n"/>
      <c r="E441" s="4" t="n"/>
      <c r="F441" s="4" t="n"/>
      <c r="G441" s="5" t="n"/>
      <c r="H441" s="5" t="n"/>
      <c r="I441" s="5" t="n"/>
      <c r="J441" s="32" t="n"/>
      <c r="K441" s="32" t="n"/>
      <c r="L441" s="35">
        <f>IF(OR(J441="",K441=""),"",IFERROR(K441-J441,0))</f>
        <v/>
      </c>
      <c r="M441" s="32" t="n"/>
      <c r="N441" s="35">
        <f>IF(L441="","",IF(F441="Privé",0,L441-M441))</f>
        <v/>
      </c>
      <c r="O441" s="36">
        <f>IF(F441="","",IFERROR(VLOOKUP(F441,'Instellingen &amp; Instructies'!$A$8:$B$10,2,FALSE),0))</f>
        <v/>
      </c>
      <c r="P441" s="36">
        <f>IF(OR(N441="",O441=""),"",N441*O441)</f>
        <v/>
      </c>
      <c r="Q441" s="9">
        <f>IF(OR(J441="",K441=""),IF(OR(J441&lt;&gt;"",K441&lt;&gt;""),"Ontbrekende km-stand",""),IF(K441&lt;J441,"Controleer km-stand",IF(N441&lt;0,"Controleer privé km","OK")))</f>
        <v/>
      </c>
      <c r="R441" s="5" t="n"/>
    </row>
    <row r="442">
      <c r="A442" s="2">
        <f>IF(B442="","",COUNT($B$2:B442))</f>
        <v/>
      </c>
      <c r="B442" s="31" t="n"/>
      <c r="C442" s="4" t="n"/>
      <c r="D442" s="5" t="n"/>
      <c r="E442" s="4" t="n"/>
      <c r="F442" s="4" t="n"/>
      <c r="G442" s="5" t="n"/>
      <c r="H442" s="5" t="n"/>
      <c r="I442" s="5" t="n"/>
      <c r="J442" s="32" t="n"/>
      <c r="K442" s="32" t="n"/>
      <c r="L442" s="33">
        <f>IF(OR(J442="",K442=""),"",IFERROR(K442-J442,0))</f>
        <v/>
      </c>
      <c r="M442" s="32" t="n"/>
      <c r="N442" s="33">
        <f>IF(L442="","",IF(F442="Privé",0,L442-M442))</f>
        <v/>
      </c>
      <c r="O442" s="34">
        <f>IF(F442="","",IFERROR(VLOOKUP(F442,'Instellingen &amp; Instructies'!$A$8:$B$10,2,FALSE),0))</f>
        <v/>
      </c>
      <c r="P442" s="34">
        <f>IF(OR(N442="",O442=""),"",N442*O442)</f>
        <v/>
      </c>
      <c r="Q442" s="2">
        <f>IF(OR(J442="",K442=""),IF(OR(J442&lt;&gt;"",K442&lt;&gt;""),"Ontbrekende km-stand",""),IF(K442&lt;J442,"Controleer km-stand",IF(N442&lt;0,"Controleer privé km","OK")))</f>
        <v/>
      </c>
      <c r="R442" s="5" t="n"/>
    </row>
    <row r="443">
      <c r="A443" s="9">
        <f>IF(B443="","",COUNT($B$2:B443))</f>
        <v/>
      </c>
      <c r="B443" s="31" t="n"/>
      <c r="C443" s="4" t="n"/>
      <c r="D443" s="5" t="n"/>
      <c r="E443" s="4" t="n"/>
      <c r="F443" s="4" t="n"/>
      <c r="G443" s="5" t="n"/>
      <c r="H443" s="5" t="n"/>
      <c r="I443" s="5" t="n"/>
      <c r="J443" s="32" t="n"/>
      <c r="K443" s="32" t="n"/>
      <c r="L443" s="35">
        <f>IF(OR(J443="",K443=""),"",IFERROR(K443-J443,0))</f>
        <v/>
      </c>
      <c r="M443" s="32" t="n"/>
      <c r="N443" s="35">
        <f>IF(L443="","",IF(F443="Privé",0,L443-M443))</f>
        <v/>
      </c>
      <c r="O443" s="36">
        <f>IF(F443="","",IFERROR(VLOOKUP(F443,'Instellingen &amp; Instructies'!$A$8:$B$10,2,FALSE),0))</f>
        <v/>
      </c>
      <c r="P443" s="36">
        <f>IF(OR(N443="",O443=""),"",N443*O443)</f>
        <v/>
      </c>
      <c r="Q443" s="9">
        <f>IF(OR(J443="",K443=""),IF(OR(J443&lt;&gt;"",K443&lt;&gt;""),"Ontbrekende km-stand",""),IF(K443&lt;J443,"Controleer km-stand",IF(N443&lt;0,"Controleer privé km","OK")))</f>
        <v/>
      </c>
      <c r="R443" s="5" t="n"/>
    </row>
    <row r="444">
      <c r="A444" s="2">
        <f>IF(B444="","",COUNT($B$2:B444))</f>
        <v/>
      </c>
      <c r="B444" s="31" t="n"/>
      <c r="C444" s="4" t="n"/>
      <c r="D444" s="5" t="n"/>
      <c r="E444" s="4" t="n"/>
      <c r="F444" s="4" t="n"/>
      <c r="G444" s="5" t="n"/>
      <c r="H444" s="5" t="n"/>
      <c r="I444" s="5" t="n"/>
      <c r="J444" s="32" t="n"/>
      <c r="K444" s="32" t="n"/>
      <c r="L444" s="33">
        <f>IF(OR(J444="",K444=""),"",IFERROR(K444-J444,0))</f>
        <v/>
      </c>
      <c r="M444" s="32" t="n"/>
      <c r="N444" s="33">
        <f>IF(L444="","",IF(F444="Privé",0,L444-M444))</f>
        <v/>
      </c>
      <c r="O444" s="34">
        <f>IF(F444="","",IFERROR(VLOOKUP(F444,'Instellingen &amp; Instructies'!$A$8:$B$10,2,FALSE),0))</f>
        <v/>
      </c>
      <c r="P444" s="34">
        <f>IF(OR(N444="",O444=""),"",N444*O444)</f>
        <v/>
      </c>
      <c r="Q444" s="2">
        <f>IF(OR(J444="",K444=""),IF(OR(J444&lt;&gt;"",K444&lt;&gt;""),"Ontbrekende km-stand",""),IF(K444&lt;J444,"Controleer km-stand",IF(N444&lt;0,"Controleer privé km","OK")))</f>
        <v/>
      </c>
      <c r="R444" s="5" t="n"/>
    </row>
    <row r="445">
      <c r="A445" s="9">
        <f>IF(B445="","",COUNT($B$2:B445))</f>
        <v/>
      </c>
      <c r="B445" s="31" t="n"/>
      <c r="C445" s="4" t="n"/>
      <c r="D445" s="5" t="n"/>
      <c r="E445" s="4" t="n"/>
      <c r="F445" s="4" t="n"/>
      <c r="G445" s="5" t="n"/>
      <c r="H445" s="5" t="n"/>
      <c r="I445" s="5" t="n"/>
      <c r="J445" s="32" t="n"/>
      <c r="K445" s="32" t="n"/>
      <c r="L445" s="35">
        <f>IF(OR(J445="",K445=""),"",IFERROR(K445-J445,0))</f>
        <v/>
      </c>
      <c r="M445" s="32" t="n"/>
      <c r="N445" s="35">
        <f>IF(L445="","",IF(F445="Privé",0,L445-M445))</f>
        <v/>
      </c>
      <c r="O445" s="36">
        <f>IF(F445="","",IFERROR(VLOOKUP(F445,'Instellingen &amp; Instructies'!$A$8:$B$10,2,FALSE),0))</f>
        <v/>
      </c>
      <c r="P445" s="36">
        <f>IF(OR(N445="",O445=""),"",N445*O445)</f>
        <v/>
      </c>
      <c r="Q445" s="9">
        <f>IF(OR(J445="",K445=""),IF(OR(J445&lt;&gt;"",K445&lt;&gt;""),"Ontbrekende km-stand",""),IF(K445&lt;J445,"Controleer km-stand",IF(N445&lt;0,"Controleer privé km","OK")))</f>
        <v/>
      </c>
      <c r="R445" s="5" t="n"/>
    </row>
    <row r="446">
      <c r="A446" s="2">
        <f>IF(B446="","",COUNT($B$2:B446))</f>
        <v/>
      </c>
      <c r="B446" s="31" t="n"/>
      <c r="C446" s="4" t="n"/>
      <c r="D446" s="5" t="n"/>
      <c r="E446" s="4" t="n"/>
      <c r="F446" s="4" t="n"/>
      <c r="G446" s="5" t="n"/>
      <c r="H446" s="5" t="n"/>
      <c r="I446" s="5" t="n"/>
      <c r="J446" s="32" t="n"/>
      <c r="K446" s="32" t="n"/>
      <c r="L446" s="33">
        <f>IF(OR(J446="",K446=""),"",IFERROR(K446-J446,0))</f>
        <v/>
      </c>
      <c r="M446" s="32" t="n"/>
      <c r="N446" s="33">
        <f>IF(L446="","",IF(F446="Privé",0,L446-M446))</f>
        <v/>
      </c>
      <c r="O446" s="34">
        <f>IF(F446="","",IFERROR(VLOOKUP(F446,'Instellingen &amp; Instructies'!$A$8:$B$10,2,FALSE),0))</f>
        <v/>
      </c>
      <c r="P446" s="34">
        <f>IF(OR(N446="",O446=""),"",N446*O446)</f>
        <v/>
      </c>
      <c r="Q446" s="2">
        <f>IF(OR(J446="",K446=""),IF(OR(J446&lt;&gt;"",K446&lt;&gt;""),"Ontbrekende km-stand",""),IF(K446&lt;J446,"Controleer km-stand",IF(N446&lt;0,"Controleer privé km","OK")))</f>
        <v/>
      </c>
      <c r="R446" s="5" t="n"/>
    </row>
    <row r="447">
      <c r="A447" s="9">
        <f>IF(B447="","",COUNT($B$2:B447))</f>
        <v/>
      </c>
      <c r="B447" s="31" t="n"/>
      <c r="C447" s="4" t="n"/>
      <c r="D447" s="5" t="n"/>
      <c r="E447" s="4" t="n"/>
      <c r="F447" s="4" t="n"/>
      <c r="G447" s="5" t="n"/>
      <c r="H447" s="5" t="n"/>
      <c r="I447" s="5" t="n"/>
      <c r="J447" s="32" t="n"/>
      <c r="K447" s="32" t="n"/>
      <c r="L447" s="35">
        <f>IF(OR(J447="",K447=""),"",IFERROR(K447-J447,0))</f>
        <v/>
      </c>
      <c r="M447" s="32" t="n"/>
      <c r="N447" s="35">
        <f>IF(L447="","",IF(F447="Privé",0,L447-M447))</f>
        <v/>
      </c>
      <c r="O447" s="36">
        <f>IF(F447="","",IFERROR(VLOOKUP(F447,'Instellingen &amp; Instructies'!$A$8:$B$10,2,FALSE),0))</f>
        <v/>
      </c>
      <c r="P447" s="36">
        <f>IF(OR(N447="",O447=""),"",N447*O447)</f>
        <v/>
      </c>
      <c r="Q447" s="9">
        <f>IF(OR(J447="",K447=""),IF(OR(J447&lt;&gt;"",K447&lt;&gt;""),"Ontbrekende km-stand",""),IF(K447&lt;J447,"Controleer km-stand",IF(N447&lt;0,"Controleer privé km","OK")))</f>
        <v/>
      </c>
      <c r="R447" s="5" t="n"/>
    </row>
    <row r="448">
      <c r="A448" s="2">
        <f>IF(B448="","",COUNT($B$2:B448))</f>
        <v/>
      </c>
      <c r="B448" s="31" t="n"/>
      <c r="C448" s="4" t="n"/>
      <c r="D448" s="5" t="n"/>
      <c r="E448" s="4" t="n"/>
      <c r="F448" s="4" t="n"/>
      <c r="G448" s="5" t="n"/>
      <c r="H448" s="5" t="n"/>
      <c r="I448" s="5" t="n"/>
      <c r="J448" s="32" t="n"/>
      <c r="K448" s="32" t="n"/>
      <c r="L448" s="33">
        <f>IF(OR(J448="",K448=""),"",IFERROR(K448-J448,0))</f>
        <v/>
      </c>
      <c r="M448" s="32" t="n"/>
      <c r="N448" s="33">
        <f>IF(L448="","",IF(F448="Privé",0,L448-M448))</f>
        <v/>
      </c>
      <c r="O448" s="34">
        <f>IF(F448="","",IFERROR(VLOOKUP(F448,'Instellingen &amp; Instructies'!$A$8:$B$10,2,FALSE),0))</f>
        <v/>
      </c>
      <c r="P448" s="34">
        <f>IF(OR(N448="",O448=""),"",N448*O448)</f>
        <v/>
      </c>
      <c r="Q448" s="2">
        <f>IF(OR(J448="",K448=""),IF(OR(J448&lt;&gt;"",K448&lt;&gt;""),"Ontbrekende km-stand",""),IF(K448&lt;J448,"Controleer km-stand",IF(N448&lt;0,"Controleer privé km","OK")))</f>
        <v/>
      </c>
      <c r="R448" s="5" t="n"/>
    </row>
    <row r="449">
      <c r="A449" s="9">
        <f>IF(B449="","",COUNT($B$2:B449))</f>
        <v/>
      </c>
      <c r="B449" s="31" t="n"/>
      <c r="C449" s="4" t="n"/>
      <c r="D449" s="5" t="n"/>
      <c r="E449" s="4" t="n"/>
      <c r="F449" s="4" t="n"/>
      <c r="G449" s="5" t="n"/>
      <c r="H449" s="5" t="n"/>
      <c r="I449" s="5" t="n"/>
      <c r="J449" s="32" t="n"/>
      <c r="K449" s="32" t="n"/>
      <c r="L449" s="35">
        <f>IF(OR(J449="",K449=""),"",IFERROR(K449-J449,0))</f>
        <v/>
      </c>
      <c r="M449" s="32" t="n"/>
      <c r="N449" s="35">
        <f>IF(L449="","",IF(F449="Privé",0,L449-M449))</f>
        <v/>
      </c>
      <c r="O449" s="36">
        <f>IF(F449="","",IFERROR(VLOOKUP(F449,'Instellingen &amp; Instructies'!$A$8:$B$10,2,FALSE),0))</f>
        <v/>
      </c>
      <c r="P449" s="36">
        <f>IF(OR(N449="",O449=""),"",N449*O449)</f>
        <v/>
      </c>
      <c r="Q449" s="9">
        <f>IF(OR(J449="",K449=""),IF(OR(J449&lt;&gt;"",K449&lt;&gt;""),"Ontbrekende km-stand",""),IF(K449&lt;J449,"Controleer km-stand",IF(N449&lt;0,"Controleer privé km","OK")))</f>
        <v/>
      </c>
      <c r="R449" s="5" t="n"/>
    </row>
    <row r="450">
      <c r="A450" s="2">
        <f>IF(B450="","",COUNT($B$2:B450))</f>
        <v/>
      </c>
      <c r="B450" s="31" t="n"/>
      <c r="C450" s="4" t="n"/>
      <c r="D450" s="5" t="n"/>
      <c r="E450" s="4" t="n"/>
      <c r="F450" s="4" t="n"/>
      <c r="G450" s="5" t="n"/>
      <c r="H450" s="5" t="n"/>
      <c r="I450" s="5" t="n"/>
      <c r="J450" s="32" t="n"/>
      <c r="K450" s="32" t="n"/>
      <c r="L450" s="33">
        <f>IF(OR(J450="",K450=""),"",IFERROR(K450-J450,0))</f>
        <v/>
      </c>
      <c r="M450" s="32" t="n"/>
      <c r="N450" s="33">
        <f>IF(L450="","",IF(F450="Privé",0,L450-M450))</f>
        <v/>
      </c>
      <c r="O450" s="34">
        <f>IF(F450="","",IFERROR(VLOOKUP(F450,'Instellingen &amp; Instructies'!$A$8:$B$10,2,FALSE),0))</f>
        <v/>
      </c>
      <c r="P450" s="34">
        <f>IF(OR(N450="",O450=""),"",N450*O450)</f>
        <v/>
      </c>
      <c r="Q450" s="2">
        <f>IF(OR(J450="",K450=""),IF(OR(J450&lt;&gt;"",K450&lt;&gt;""),"Ontbrekende km-stand",""),IF(K450&lt;J450,"Controleer km-stand",IF(N450&lt;0,"Controleer privé km","OK")))</f>
        <v/>
      </c>
      <c r="R450" s="5" t="n"/>
    </row>
    <row r="451">
      <c r="A451" s="9">
        <f>IF(B451="","",COUNT($B$2:B451))</f>
        <v/>
      </c>
      <c r="B451" s="31" t="n"/>
      <c r="C451" s="4" t="n"/>
      <c r="D451" s="5" t="n"/>
      <c r="E451" s="4" t="n"/>
      <c r="F451" s="4" t="n"/>
      <c r="G451" s="5" t="n"/>
      <c r="H451" s="5" t="n"/>
      <c r="I451" s="5" t="n"/>
      <c r="J451" s="32" t="n"/>
      <c r="K451" s="32" t="n"/>
      <c r="L451" s="35">
        <f>IF(OR(J451="",K451=""),"",IFERROR(K451-J451,0))</f>
        <v/>
      </c>
      <c r="M451" s="32" t="n"/>
      <c r="N451" s="35">
        <f>IF(L451="","",IF(F451="Privé",0,L451-M451))</f>
        <v/>
      </c>
      <c r="O451" s="36">
        <f>IF(F451="","",IFERROR(VLOOKUP(F451,'Instellingen &amp; Instructies'!$A$8:$B$10,2,FALSE),0))</f>
        <v/>
      </c>
      <c r="P451" s="36">
        <f>IF(OR(N451="",O451=""),"",N451*O451)</f>
        <v/>
      </c>
      <c r="Q451" s="9">
        <f>IF(OR(J451="",K451=""),IF(OR(J451&lt;&gt;"",K451&lt;&gt;""),"Ontbrekende km-stand",""),IF(K451&lt;J451,"Controleer km-stand",IF(N451&lt;0,"Controleer privé km","OK")))</f>
        <v/>
      </c>
      <c r="R451" s="5" t="n"/>
    </row>
    <row r="452">
      <c r="A452" s="2">
        <f>IF(B452="","",COUNT($B$2:B452))</f>
        <v/>
      </c>
      <c r="B452" s="31" t="n"/>
      <c r="C452" s="4" t="n"/>
      <c r="D452" s="5" t="n"/>
      <c r="E452" s="4" t="n"/>
      <c r="F452" s="4" t="n"/>
      <c r="G452" s="5" t="n"/>
      <c r="H452" s="5" t="n"/>
      <c r="I452" s="5" t="n"/>
      <c r="J452" s="32" t="n"/>
      <c r="K452" s="32" t="n"/>
      <c r="L452" s="33">
        <f>IF(OR(J452="",K452=""),"",IFERROR(K452-J452,0))</f>
        <v/>
      </c>
      <c r="M452" s="32" t="n"/>
      <c r="N452" s="33">
        <f>IF(L452="","",IF(F452="Privé",0,L452-M452))</f>
        <v/>
      </c>
      <c r="O452" s="34">
        <f>IF(F452="","",IFERROR(VLOOKUP(F452,'Instellingen &amp; Instructies'!$A$8:$B$10,2,FALSE),0))</f>
        <v/>
      </c>
      <c r="P452" s="34">
        <f>IF(OR(N452="",O452=""),"",N452*O452)</f>
        <v/>
      </c>
      <c r="Q452" s="2">
        <f>IF(OR(J452="",K452=""),IF(OR(J452&lt;&gt;"",K452&lt;&gt;""),"Ontbrekende km-stand",""),IF(K452&lt;J452,"Controleer km-stand",IF(N452&lt;0,"Controleer privé km","OK")))</f>
        <v/>
      </c>
      <c r="R452" s="5" t="n"/>
    </row>
    <row r="453">
      <c r="A453" s="9">
        <f>IF(B453="","",COUNT($B$2:B453))</f>
        <v/>
      </c>
      <c r="B453" s="31" t="n"/>
      <c r="C453" s="4" t="n"/>
      <c r="D453" s="5" t="n"/>
      <c r="E453" s="4" t="n"/>
      <c r="F453" s="4" t="n"/>
      <c r="G453" s="5" t="n"/>
      <c r="H453" s="5" t="n"/>
      <c r="I453" s="5" t="n"/>
      <c r="J453" s="32" t="n"/>
      <c r="K453" s="32" t="n"/>
      <c r="L453" s="35">
        <f>IF(OR(J453="",K453=""),"",IFERROR(K453-J453,0))</f>
        <v/>
      </c>
      <c r="M453" s="32" t="n"/>
      <c r="N453" s="35">
        <f>IF(L453="","",IF(F453="Privé",0,L453-M453))</f>
        <v/>
      </c>
      <c r="O453" s="36">
        <f>IF(F453="","",IFERROR(VLOOKUP(F453,'Instellingen &amp; Instructies'!$A$8:$B$10,2,FALSE),0))</f>
        <v/>
      </c>
      <c r="P453" s="36">
        <f>IF(OR(N453="",O453=""),"",N453*O453)</f>
        <v/>
      </c>
      <c r="Q453" s="9">
        <f>IF(OR(J453="",K453=""),IF(OR(J453&lt;&gt;"",K453&lt;&gt;""),"Ontbrekende km-stand",""),IF(K453&lt;J453,"Controleer km-stand",IF(N453&lt;0,"Controleer privé km","OK")))</f>
        <v/>
      </c>
      <c r="R453" s="5" t="n"/>
    </row>
    <row r="454">
      <c r="A454" s="2">
        <f>IF(B454="","",COUNT($B$2:B454))</f>
        <v/>
      </c>
      <c r="B454" s="31" t="n"/>
      <c r="C454" s="4" t="n"/>
      <c r="D454" s="5" t="n"/>
      <c r="E454" s="4" t="n"/>
      <c r="F454" s="4" t="n"/>
      <c r="G454" s="5" t="n"/>
      <c r="H454" s="5" t="n"/>
      <c r="I454" s="5" t="n"/>
      <c r="J454" s="32" t="n"/>
      <c r="K454" s="32" t="n"/>
      <c r="L454" s="33">
        <f>IF(OR(J454="",K454=""),"",IFERROR(K454-J454,0))</f>
        <v/>
      </c>
      <c r="M454" s="32" t="n"/>
      <c r="N454" s="33">
        <f>IF(L454="","",IF(F454="Privé",0,L454-M454))</f>
        <v/>
      </c>
      <c r="O454" s="34">
        <f>IF(F454="","",IFERROR(VLOOKUP(F454,'Instellingen &amp; Instructies'!$A$8:$B$10,2,FALSE),0))</f>
        <v/>
      </c>
      <c r="P454" s="34">
        <f>IF(OR(N454="",O454=""),"",N454*O454)</f>
        <v/>
      </c>
      <c r="Q454" s="2">
        <f>IF(OR(J454="",K454=""),IF(OR(J454&lt;&gt;"",K454&lt;&gt;""),"Ontbrekende km-stand",""),IF(K454&lt;J454,"Controleer km-stand",IF(N454&lt;0,"Controleer privé km","OK")))</f>
        <v/>
      </c>
      <c r="R454" s="5" t="n"/>
    </row>
    <row r="455">
      <c r="A455" s="9">
        <f>IF(B455="","",COUNT($B$2:B455))</f>
        <v/>
      </c>
      <c r="B455" s="31" t="n"/>
      <c r="C455" s="4" t="n"/>
      <c r="D455" s="5" t="n"/>
      <c r="E455" s="4" t="n"/>
      <c r="F455" s="4" t="n"/>
      <c r="G455" s="5" t="n"/>
      <c r="H455" s="5" t="n"/>
      <c r="I455" s="5" t="n"/>
      <c r="J455" s="32" t="n"/>
      <c r="K455" s="32" t="n"/>
      <c r="L455" s="35">
        <f>IF(OR(J455="",K455=""),"",IFERROR(K455-J455,0))</f>
        <v/>
      </c>
      <c r="M455" s="32" t="n"/>
      <c r="N455" s="35">
        <f>IF(L455="","",IF(F455="Privé",0,L455-M455))</f>
        <v/>
      </c>
      <c r="O455" s="36">
        <f>IF(F455="","",IFERROR(VLOOKUP(F455,'Instellingen &amp; Instructies'!$A$8:$B$10,2,FALSE),0))</f>
        <v/>
      </c>
      <c r="P455" s="36">
        <f>IF(OR(N455="",O455=""),"",N455*O455)</f>
        <v/>
      </c>
      <c r="Q455" s="9">
        <f>IF(OR(J455="",K455=""),IF(OR(J455&lt;&gt;"",K455&lt;&gt;""),"Ontbrekende km-stand",""),IF(K455&lt;J455,"Controleer km-stand",IF(N455&lt;0,"Controleer privé km","OK")))</f>
        <v/>
      </c>
      <c r="R455" s="5" t="n"/>
    </row>
    <row r="456">
      <c r="A456" s="2">
        <f>IF(B456="","",COUNT($B$2:B456))</f>
        <v/>
      </c>
      <c r="B456" s="31" t="n"/>
      <c r="C456" s="4" t="n"/>
      <c r="D456" s="5" t="n"/>
      <c r="E456" s="4" t="n"/>
      <c r="F456" s="4" t="n"/>
      <c r="G456" s="5" t="n"/>
      <c r="H456" s="5" t="n"/>
      <c r="I456" s="5" t="n"/>
      <c r="J456" s="32" t="n"/>
      <c r="K456" s="32" t="n"/>
      <c r="L456" s="33">
        <f>IF(OR(J456="",K456=""),"",IFERROR(K456-J456,0))</f>
        <v/>
      </c>
      <c r="M456" s="32" t="n"/>
      <c r="N456" s="33">
        <f>IF(L456="","",IF(F456="Privé",0,L456-M456))</f>
        <v/>
      </c>
      <c r="O456" s="34">
        <f>IF(F456="","",IFERROR(VLOOKUP(F456,'Instellingen &amp; Instructies'!$A$8:$B$10,2,FALSE),0))</f>
        <v/>
      </c>
      <c r="P456" s="34">
        <f>IF(OR(N456="",O456=""),"",N456*O456)</f>
        <v/>
      </c>
      <c r="Q456" s="2">
        <f>IF(OR(J456="",K456=""),IF(OR(J456&lt;&gt;"",K456&lt;&gt;""),"Ontbrekende km-stand",""),IF(K456&lt;J456,"Controleer km-stand",IF(N456&lt;0,"Controleer privé km","OK")))</f>
        <v/>
      </c>
      <c r="R456" s="5" t="n"/>
    </row>
    <row r="457">
      <c r="A457" s="9">
        <f>IF(B457="","",COUNT($B$2:B457))</f>
        <v/>
      </c>
      <c r="B457" s="31" t="n"/>
      <c r="C457" s="4" t="n"/>
      <c r="D457" s="5" t="n"/>
      <c r="E457" s="4" t="n"/>
      <c r="F457" s="4" t="n"/>
      <c r="G457" s="5" t="n"/>
      <c r="H457" s="5" t="n"/>
      <c r="I457" s="5" t="n"/>
      <c r="J457" s="32" t="n"/>
      <c r="K457" s="32" t="n"/>
      <c r="L457" s="35">
        <f>IF(OR(J457="",K457=""),"",IFERROR(K457-J457,0))</f>
        <v/>
      </c>
      <c r="M457" s="32" t="n"/>
      <c r="N457" s="35">
        <f>IF(L457="","",IF(F457="Privé",0,L457-M457))</f>
        <v/>
      </c>
      <c r="O457" s="36">
        <f>IF(F457="","",IFERROR(VLOOKUP(F457,'Instellingen &amp; Instructies'!$A$8:$B$10,2,FALSE),0))</f>
        <v/>
      </c>
      <c r="P457" s="36">
        <f>IF(OR(N457="",O457=""),"",N457*O457)</f>
        <v/>
      </c>
      <c r="Q457" s="9">
        <f>IF(OR(J457="",K457=""),IF(OR(J457&lt;&gt;"",K457&lt;&gt;""),"Ontbrekende km-stand",""),IF(K457&lt;J457,"Controleer km-stand",IF(N457&lt;0,"Controleer privé km","OK")))</f>
        <v/>
      </c>
      <c r="R457" s="5" t="n"/>
    </row>
    <row r="458">
      <c r="A458" s="2">
        <f>IF(B458="","",COUNT($B$2:B458))</f>
        <v/>
      </c>
      <c r="B458" s="31" t="n"/>
      <c r="C458" s="4" t="n"/>
      <c r="D458" s="5" t="n"/>
      <c r="E458" s="4" t="n"/>
      <c r="F458" s="4" t="n"/>
      <c r="G458" s="5" t="n"/>
      <c r="H458" s="5" t="n"/>
      <c r="I458" s="5" t="n"/>
      <c r="J458" s="32" t="n"/>
      <c r="K458" s="32" t="n"/>
      <c r="L458" s="33">
        <f>IF(OR(J458="",K458=""),"",IFERROR(K458-J458,0))</f>
        <v/>
      </c>
      <c r="M458" s="32" t="n"/>
      <c r="N458" s="33">
        <f>IF(L458="","",IF(F458="Privé",0,L458-M458))</f>
        <v/>
      </c>
      <c r="O458" s="34">
        <f>IF(F458="","",IFERROR(VLOOKUP(F458,'Instellingen &amp; Instructies'!$A$8:$B$10,2,FALSE),0))</f>
        <v/>
      </c>
      <c r="P458" s="34">
        <f>IF(OR(N458="",O458=""),"",N458*O458)</f>
        <v/>
      </c>
      <c r="Q458" s="2">
        <f>IF(OR(J458="",K458=""),IF(OR(J458&lt;&gt;"",K458&lt;&gt;""),"Ontbrekende km-stand",""),IF(K458&lt;J458,"Controleer km-stand",IF(N458&lt;0,"Controleer privé km","OK")))</f>
        <v/>
      </c>
      <c r="R458" s="5" t="n"/>
    </row>
    <row r="459">
      <c r="A459" s="9">
        <f>IF(B459="","",COUNT($B$2:B459))</f>
        <v/>
      </c>
      <c r="B459" s="31" t="n"/>
      <c r="C459" s="4" t="n"/>
      <c r="D459" s="5" t="n"/>
      <c r="E459" s="4" t="n"/>
      <c r="F459" s="4" t="n"/>
      <c r="G459" s="5" t="n"/>
      <c r="H459" s="5" t="n"/>
      <c r="I459" s="5" t="n"/>
      <c r="J459" s="32" t="n"/>
      <c r="K459" s="32" t="n"/>
      <c r="L459" s="35">
        <f>IF(OR(J459="",K459=""),"",IFERROR(K459-J459,0))</f>
        <v/>
      </c>
      <c r="M459" s="32" t="n"/>
      <c r="N459" s="35">
        <f>IF(L459="","",IF(F459="Privé",0,L459-M459))</f>
        <v/>
      </c>
      <c r="O459" s="36">
        <f>IF(F459="","",IFERROR(VLOOKUP(F459,'Instellingen &amp; Instructies'!$A$8:$B$10,2,FALSE),0))</f>
        <v/>
      </c>
      <c r="P459" s="36">
        <f>IF(OR(N459="",O459=""),"",N459*O459)</f>
        <v/>
      </c>
      <c r="Q459" s="9">
        <f>IF(OR(J459="",K459=""),IF(OR(J459&lt;&gt;"",K459&lt;&gt;""),"Ontbrekende km-stand",""),IF(K459&lt;J459,"Controleer km-stand",IF(N459&lt;0,"Controleer privé km","OK")))</f>
        <v/>
      </c>
      <c r="R459" s="5" t="n"/>
    </row>
    <row r="460">
      <c r="A460" s="2">
        <f>IF(B460="","",COUNT($B$2:B460))</f>
        <v/>
      </c>
      <c r="B460" s="31" t="n"/>
      <c r="C460" s="4" t="n"/>
      <c r="D460" s="5" t="n"/>
      <c r="E460" s="4" t="n"/>
      <c r="F460" s="4" t="n"/>
      <c r="G460" s="5" t="n"/>
      <c r="H460" s="5" t="n"/>
      <c r="I460" s="5" t="n"/>
      <c r="J460" s="32" t="n"/>
      <c r="K460" s="32" t="n"/>
      <c r="L460" s="33">
        <f>IF(OR(J460="",K460=""),"",IFERROR(K460-J460,0))</f>
        <v/>
      </c>
      <c r="M460" s="32" t="n"/>
      <c r="N460" s="33">
        <f>IF(L460="","",IF(F460="Privé",0,L460-M460))</f>
        <v/>
      </c>
      <c r="O460" s="34">
        <f>IF(F460="","",IFERROR(VLOOKUP(F460,'Instellingen &amp; Instructies'!$A$8:$B$10,2,FALSE),0))</f>
        <v/>
      </c>
      <c r="P460" s="34">
        <f>IF(OR(N460="",O460=""),"",N460*O460)</f>
        <v/>
      </c>
      <c r="Q460" s="2">
        <f>IF(OR(J460="",K460=""),IF(OR(J460&lt;&gt;"",K460&lt;&gt;""),"Ontbrekende km-stand",""),IF(K460&lt;J460,"Controleer km-stand",IF(N460&lt;0,"Controleer privé km","OK")))</f>
        <v/>
      </c>
      <c r="R460" s="5" t="n"/>
    </row>
    <row r="461">
      <c r="A461" s="9">
        <f>IF(B461="","",COUNT($B$2:B461))</f>
        <v/>
      </c>
      <c r="B461" s="31" t="n"/>
      <c r="C461" s="4" t="n"/>
      <c r="D461" s="5" t="n"/>
      <c r="E461" s="4" t="n"/>
      <c r="F461" s="4" t="n"/>
      <c r="G461" s="5" t="n"/>
      <c r="H461" s="5" t="n"/>
      <c r="I461" s="5" t="n"/>
      <c r="J461" s="32" t="n"/>
      <c r="K461" s="32" t="n"/>
      <c r="L461" s="35">
        <f>IF(OR(J461="",K461=""),"",IFERROR(K461-J461,0))</f>
        <v/>
      </c>
      <c r="M461" s="32" t="n"/>
      <c r="N461" s="35">
        <f>IF(L461="","",IF(F461="Privé",0,L461-M461))</f>
        <v/>
      </c>
      <c r="O461" s="36">
        <f>IF(F461="","",IFERROR(VLOOKUP(F461,'Instellingen &amp; Instructies'!$A$8:$B$10,2,FALSE),0))</f>
        <v/>
      </c>
      <c r="P461" s="36">
        <f>IF(OR(N461="",O461=""),"",N461*O461)</f>
        <v/>
      </c>
      <c r="Q461" s="9">
        <f>IF(OR(J461="",K461=""),IF(OR(J461&lt;&gt;"",K461&lt;&gt;""),"Ontbrekende km-stand",""),IF(K461&lt;J461,"Controleer km-stand",IF(N461&lt;0,"Controleer privé km","OK")))</f>
        <v/>
      </c>
      <c r="R461" s="5" t="n"/>
    </row>
    <row r="462">
      <c r="A462" s="2">
        <f>IF(B462="","",COUNT($B$2:B462))</f>
        <v/>
      </c>
      <c r="B462" s="31" t="n"/>
      <c r="C462" s="4" t="n"/>
      <c r="D462" s="5" t="n"/>
      <c r="E462" s="4" t="n"/>
      <c r="F462" s="4" t="n"/>
      <c r="G462" s="5" t="n"/>
      <c r="H462" s="5" t="n"/>
      <c r="I462" s="5" t="n"/>
      <c r="J462" s="32" t="n"/>
      <c r="K462" s="32" t="n"/>
      <c r="L462" s="33">
        <f>IF(OR(J462="",K462=""),"",IFERROR(K462-J462,0))</f>
        <v/>
      </c>
      <c r="M462" s="32" t="n"/>
      <c r="N462" s="33">
        <f>IF(L462="","",IF(F462="Privé",0,L462-M462))</f>
        <v/>
      </c>
      <c r="O462" s="34">
        <f>IF(F462="","",IFERROR(VLOOKUP(F462,'Instellingen &amp; Instructies'!$A$8:$B$10,2,FALSE),0))</f>
        <v/>
      </c>
      <c r="P462" s="34">
        <f>IF(OR(N462="",O462=""),"",N462*O462)</f>
        <v/>
      </c>
      <c r="Q462" s="2">
        <f>IF(OR(J462="",K462=""),IF(OR(J462&lt;&gt;"",K462&lt;&gt;""),"Ontbrekende km-stand",""),IF(K462&lt;J462,"Controleer km-stand",IF(N462&lt;0,"Controleer privé km","OK")))</f>
        <v/>
      </c>
      <c r="R462" s="5" t="n"/>
    </row>
    <row r="463">
      <c r="A463" s="9">
        <f>IF(B463="","",COUNT($B$2:B463))</f>
        <v/>
      </c>
      <c r="B463" s="31" t="n"/>
      <c r="C463" s="4" t="n"/>
      <c r="D463" s="5" t="n"/>
      <c r="E463" s="4" t="n"/>
      <c r="F463" s="4" t="n"/>
      <c r="G463" s="5" t="n"/>
      <c r="H463" s="5" t="n"/>
      <c r="I463" s="5" t="n"/>
      <c r="J463" s="32" t="n"/>
      <c r="K463" s="32" t="n"/>
      <c r="L463" s="35">
        <f>IF(OR(J463="",K463=""),"",IFERROR(K463-J463,0))</f>
        <v/>
      </c>
      <c r="M463" s="32" t="n"/>
      <c r="N463" s="35">
        <f>IF(L463="","",IF(F463="Privé",0,L463-M463))</f>
        <v/>
      </c>
      <c r="O463" s="36">
        <f>IF(F463="","",IFERROR(VLOOKUP(F463,'Instellingen &amp; Instructies'!$A$8:$B$10,2,FALSE),0))</f>
        <v/>
      </c>
      <c r="P463" s="36">
        <f>IF(OR(N463="",O463=""),"",N463*O463)</f>
        <v/>
      </c>
      <c r="Q463" s="9">
        <f>IF(OR(J463="",K463=""),IF(OR(J463&lt;&gt;"",K463&lt;&gt;""),"Ontbrekende km-stand",""),IF(K463&lt;J463,"Controleer km-stand",IF(N463&lt;0,"Controleer privé km","OK")))</f>
        <v/>
      </c>
      <c r="R463" s="5" t="n"/>
    </row>
    <row r="464">
      <c r="A464" s="2">
        <f>IF(B464="","",COUNT($B$2:B464))</f>
        <v/>
      </c>
      <c r="B464" s="31" t="n"/>
      <c r="C464" s="4" t="n"/>
      <c r="D464" s="5" t="n"/>
      <c r="E464" s="4" t="n"/>
      <c r="F464" s="4" t="n"/>
      <c r="G464" s="5" t="n"/>
      <c r="H464" s="5" t="n"/>
      <c r="I464" s="5" t="n"/>
      <c r="J464" s="32" t="n"/>
      <c r="K464" s="32" t="n"/>
      <c r="L464" s="33">
        <f>IF(OR(J464="",K464=""),"",IFERROR(K464-J464,0))</f>
        <v/>
      </c>
      <c r="M464" s="32" t="n"/>
      <c r="N464" s="33">
        <f>IF(L464="","",IF(F464="Privé",0,L464-M464))</f>
        <v/>
      </c>
      <c r="O464" s="34">
        <f>IF(F464="","",IFERROR(VLOOKUP(F464,'Instellingen &amp; Instructies'!$A$8:$B$10,2,FALSE),0))</f>
        <v/>
      </c>
      <c r="P464" s="34">
        <f>IF(OR(N464="",O464=""),"",N464*O464)</f>
        <v/>
      </c>
      <c r="Q464" s="2">
        <f>IF(OR(J464="",K464=""),IF(OR(J464&lt;&gt;"",K464&lt;&gt;""),"Ontbrekende km-stand",""),IF(K464&lt;J464,"Controleer km-stand",IF(N464&lt;0,"Controleer privé km","OK")))</f>
        <v/>
      </c>
      <c r="R464" s="5" t="n"/>
    </row>
    <row r="465">
      <c r="A465" s="9">
        <f>IF(B465="","",COUNT($B$2:B465))</f>
        <v/>
      </c>
      <c r="B465" s="31" t="n"/>
      <c r="C465" s="4" t="n"/>
      <c r="D465" s="5" t="n"/>
      <c r="E465" s="4" t="n"/>
      <c r="F465" s="4" t="n"/>
      <c r="G465" s="5" t="n"/>
      <c r="H465" s="5" t="n"/>
      <c r="I465" s="5" t="n"/>
      <c r="J465" s="32" t="n"/>
      <c r="K465" s="32" t="n"/>
      <c r="L465" s="35">
        <f>IF(OR(J465="",K465=""),"",IFERROR(K465-J465,0))</f>
        <v/>
      </c>
      <c r="M465" s="32" t="n"/>
      <c r="N465" s="35">
        <f>IF(L465="","",IF(F465="Privé",0,L465-M465))</f>
        <v/>
      </c>
      <c r="O465" s="36">
        <f>IF(F465="","",IFERROR(VLOOKUP(F465,'Instellingen &amp; Instructies'!$A$8:$B$10,2,FALSE),0))</f>
        <v/>
      </c>
      <c r="P465" s="36">
        <f>IF(OR(N465="",O465=""),"",N465*O465)</f>
        <v/>
      </c>
      <c r="Q465" s="9">
        <f>IF(OR(J465="",K465=""),IF(OR(J465&lt;&gt;"",K465&lt;&gt;""),"Ontbrekende km-stand",""),IF(K465&lt;J465,"Controleer km-stand",IF(N465&lt;0,"Controleer privé km","OK")))</f>
        <v/>
      </c>
      <c r="R465" s="5" t="n"/>
    </row>
    <row r="466">
      <c r="A466" s="2">
        <f>IF(B466="","",COUNT($B$2:B466))</f>
        <v/>
      </c>
      <c r="B466" s="31" t="n"/>
      <c r="C466" s="4" t="n"/>
      <c r="D466" s="5" t="n"/>
      <c r="E466" s="4" t="n"/>
      <c r="F466" s="4" t="n"/>
      <c r="G466" s="5" t="n"/>
      <c r="H466" s="5" t="n"/>
      <c r="I466" s="5" t="n"/>
      <c r="J466" s="32" t="n"/>
      <c r="K466" s="32" t="n"/>
      <c r="L466" s="33">
        <f>IF(OR(J466="",K466=""),"",IFERROR(K466-J466,0))</f>
        <v/>
      </c>
      <c r="M466" s="32" t="n"/>
      <c r="N466" s="33">
        <f>IF(L466="","",IF(F466="Privé",0,L466-M466))</f>
        <v/>
      </c>
      <c r="O466" s="34">
        <f>IF(F466="","",IFERROR(VLOOKUP(F466,'Instellingen &amp; Instructies'!$A$8:$B$10,2,FALSE),0))</f>
        <v/>
      </c>
      <c r="P466" s="34">
        <f>IF(OR(N466="",O466=""),"",N466*O466)</f>
        <v/>
      </c>
      <c r="Q466" s="2">
        <f>IF(OR(J466="",K466=""),IF(OR(J466&lt;&gt;"",K466&lt;&gt;""),"Ontbrekende km-stand",""),IF(K466&lt;J466,"Controleer km-stand",IF(N466&lt;0,"Controleer privé km","OK")))</f>
        <v/>
      </c>
      <c r="R466" s="5" t="n"/>
    </row>
    <row r="467">
      <c r="A467" s="9">
        <f>IF(B467="","",COUNT($B$2:B467))</f>
        <v/>
      </c>
      <c r="B467" s="31" t="n"/>
      <c r="C467" s="4" t="n"/>
      <c r="D467" s="5" t="n"/>
      <c r="E467" s="4" t="n"/>
      <c r="F467" s="4" t="n"/>
      <c r="G467" s="5" t="n"/>
      <c r="H467" s="5" t="n"/>
      <c r="I467" s="5" t="n"/>
      <c r="J467" s="32" t="n"/>
      <c r="K467" s="32" t="n"/>
      <c r="L467" s="35">
        <f>IF(OR(J467="",K467=""),"",IFERROR(K467-J467,0))</f>
        <v/>
      </c>
      <c r="M467" s="32" t="n"/>
      <c r="N467" s="35">
        <f>IF(L467="","",IF(F467="Privé",0,L467-M467))</f>
        <v/>
      </c>
      <c r="O467" s="36">
        <f>IF(F467="","",IFERROR(VLOOKUP(F467,'Instellingen &amp; Instructies'!$A$8:$B$10,2,FALSE),0))</f>
        <v/>
      </c>
      <c r="P467" s="36">
        <f>IF(OR(N467="",O467=""),"",N467*O467)</f>
        <v/>
      </c>
      <c r="Q467" s="9">
        <f>IF(OR(J467="",K467=""),IF(OR(J467&lt;&gt;"",K467&lt;&gt;""),"Ontbrekende km-stand",""),IF(K467&lt;J467,"Controleer km-stand",IF(N467&lt;0,"Controleer privé km","OK")))</f>
        <v/>
      </c>
      <c r="R467" s="5" t="n"/>
    </row>
    <row r="468">
      <c r="A468" s="2">
        <f>IF(B468="","",COUNT($B$2:B468))</f>
        <v/>
      </c>
      <c r="B468" s="31" t="n"/>
      <c r="C468" s="4" t="n"/>
      <c r="D468" s="5" t="n"/>
      <c r="E468" s="4" t="n"/>
      <c r="F468" s="4" t="n"/>
      <c r="G468" s="5" t="n"/>
      <c r="H468" s="5" t="n"/>
      <c r="I468" s="5" t="n"/>
      <c r="J468" s="32" t="n"/>
      <c r="K468" s="32" t="n"/>
      <c r="L468" s="33">
        <f>IF(OR(J468="",K468=""),"",IFERROR(K468-J468,0))</f>
        <v/>
      </c>
      <c r="M468" s="32" t="n"/>
      <c r="N468" s="33">
        <f>IF(L468="","",IF(F468="Privé",0,L468-M468))</f>
        <v/>
      </c>
      <c r="O468" s="34">
        <f>IF(F468="","",IFERROR(VLOOKUP(F468,'Instellingen &amp; Instructies'!$A$8:$B$10,2,FALSE),0))</f>
        <v/>
      </c>
      <c r="P468" s="34">
        <f>IF(OR(N468="",O468=""),"",N468*O468)</f>
        <v/>
      </c>
      <c r="Q468" s="2">
        <f>IF(OR(J468="",K468=""),IF(OR(J468&lt;&gt;"",K468&lt;&gt;""),"Ontbrekende km-stand",""),IF(K468&lt;J468,"Controleer km-stand",IF(N468&lt;0,"Controleer privé km","OK")))</f>
        <v/>
      </c>
      <c r="R468" s="5" t="n"/>
    </row>
    <row r="469">
      <c r="A469" s="9">
        <f>IF(B469="","",COUNT($B$2:B469))</f>
        <v/>
      </c>
      <c r="B469" s="31" t="n"/>
      <c r="C469" s="4" t="n"/>
      <c r="D469" s="5" t="n"/>
      <c r="E469" s="4" t="n"/>
      <c r="F469" s="4" t="n"/>
      <c r="G469" s="5" t="n"/>
      <c r="H469" s="5" t="n"/>
      <c r="I469" s="5" t="n"/>
      <c r="J469" s="32" t="n"/>
      <c r="K469" s="32" t="n"/>
      <c r="L469" s="35">
        <f>IF(OR(J469="",K469=""),"",IFERROR(K469-J469,0))</f>
        <v/>
      </c>
      <c r="M469" s="32" t="n"/>
      <c r="N469" s="35">
        <f>IF(L469="","",IF(F469="Privé",0,L469-M469))</f>
        <v/>
      </c>
      <c r="O469" s="36">
        <f>IF(F469="","",IFERROR(VLOOKUP(F469,'Instellingen &amp; Instructies'!$A$8:$B$10,2,FALSE),0))</f>
        <v/>
      </c>
      <c r="P469" s="36">
        <f>IF(OR(N469="",O469=""),"",N469*O469)</f>
        <v/>
      </c>
      <c r="Q469" s="9">
        <f>IF(OR(J469="",K469=""),IF(OR(J469&lt;&gt;"",K469&lt;&gt;""),"Ontbrekende km-stand",""),IF(K469&lt;J469,"Controleer km-stand",IF(N469&lt;0,"Controleer privé km","OK")))</f>
        <v/>
      </c>
      <c r="R469" s="5" t="n"/>
    </row>
    <row r="470">
      <c r="A470" s="2">
        <f>IF(B470="","",COUNT($B$2:B470))</f>
        <v/>
      </c>
      <c r="B470" s="31" t="n"/>
      <c r="C470" s="4" t="n"/>
      <c r="D470" s="5" t="n"/>
      <c r="E470" s="4" t="n"/>
      <c r="F470" s="4" t="n"/>
      <c r="G470" s="5" t="n"/>
      <c r="H470" s="5" t="n"/>
      <c r="I470" s="5" t="n"/>
      <c r="J470" s="32" t="n"/>
      <c r="K470" s="32" t="n"/>
      <c r="L470" s="33">
        <f>IF(OR(J470="",K470=""),"",IFERROR(K470-J470,0))</f>
        <v/>
      </c>
      <c r="M470" s="32" t="n"/>
      <c r="N470" s="33">
        <f>IF(L470="","",IF(F470="Privé",0,L470-M470))</f>
        <v/>
      </c>
      <c r="O470" s="34">
        <f>IF(F470="","",IFERROR(VLOOKUP(F470,'Instellingen &amp; Instructies'!$A$8:$B$10,2,FALSE),0))</f>
        <v/>
      </c>
      <c r="P470" s="34">
        <f>IF(OR(N470="",O470=""),"",N470*O470)</f>
        <v/>
      </c>
      <c r="Q470" s="2">
        <f>IF(OR(J470="",K470=""),IF(OR(J470&lt;&gt;"",K470&lt;&gt;""),"Ontbrekende km-stand",""),IF(K470&lt;J470,"Controleer km-stand",IF(N470&lt;0,"Controleer privé km","OK")))</f>
        <v/>
      </c>
      <c r="R470" s="5" t="n"/>
    </row>
    <row r="471">
      <c r="A471" s="9">
        <f>IF(B471="","",COUNT($B$2:B471))</f>
        <v/>
      </c>
      <c r="B471" s="31" t="n"/>
      <c r="C471" s="4" t="n"/>
      <c r="D471" s="5" t="n"/>
      <c r="E471" s="4" t="n"/>
      <c r="F471" s="4" t="n"/>
      <c r="G471" s="5" t="n"/>
      <c r="H471" s="5" t="n"/>
      <c r="I471" s="5" t="n"/>
      <c r="J471" s="32" t="n"/>
      <c r="K471" s="32" t="n"/>
      <c r="L471" s="35">
        <f>IF(OR(J471="",K471=""),"",IFERROR(K471-J471,0))</f>
        <v/>
      </c>
      <c r="M471" s="32" t="n"/>
      <c r="N471" s="35">
        <f>IF(L471="","",IF(F471="Privé",0,L471-M471))</f>
        <v/>
      </c>
      <c r="O471" s="36">
        <f>IF(F471="","",IFERROR(VLOOKUP(F471,'Instellingen &amp; Instructies'!$A$8:$B$10,2,FALSE),0))</f>
        <v/>
      </c>
      <c r="P471" s="36">
        <f>IF(OR(N471="",O471=""),"",N471*O471)</f>
        <v/>
      </c>
      <c r="Q471" s="9">
        <f>IF(OR(J471="",K471=""),IF(OR(J471&lt;&gt;"",K471&lt;&gt;""),"Ontbrekende km-stand",""),IF(K471&lt;J471,"Controleer km-stand",IF(N471&lt;0,"Controleer privé km","OK")))</f>
        <v/>
      </c>
      <c r="R471" s="5" t="n"/>
    </row>
    <row r="472">
      <c r="A472" s="2">
        <f>IF(B472="","",COUNT($B$2:B472))</f>
        <v/>
      </c>
      <c r="B472" s="31" t="n"/>
      <c r="C472" s="4" t="n"/>
      <c r="D472" s="5" t="n"/>
      <c r="E472" s="4" t="n"/>
      <c r="F472" s="4" t="n"/>
      <c r="G472" s="5" t="n"/>
      <c r="H472" s="5" t="n"/>
      <c r="I472" s="5" t="n"/>
      <c r="J472" s="32" t="n"/>
      <c r="K472" s="32" t="n"/>
      <c r="L472" s="33">
        <f>IF(OR(J472="",K472=""),"",IFERROR(K472-J472,0))</f>
        <v/>
      </c>
      <c r="M472" s="32" t="n"/>
      <c r="N472" s="33">
        <f>IF(L472="","",IF(F472="Privé",0,L472-M472))</f>
        <v/>
      </c>
      <c r="O472" s="34">
        <f>IF(F472="","",IFERROR(VLOOKUP(F472,'Instellingen &amp; Instructies'!$A$8:$B$10,2,FALSE),0))</f>
        <v/>
      </c>
      <c r="P472" s="34">
        <f>IF(OR(N472="",O472=""),"",N472*O472)</f>
        <v/>
      </c>
      <c r="Q472" s="2">
        <f>IF(OR(J472="",K472=""),IF(OR(J472&lt;&gt;"",K472&lt;&gt;""),"Ontbrekende km-stand",""),IF(K472&lt;J472,"Controleer km-stand",IF(N472&lt;0,"Controleer privé km","OK")))</f>
        <v/>
      </c>
      <c r="R472" s="5" t="n"/>
    </row>
    <row r="473">
      <c r="A473" s="9">
        <f>IF(B473="","",COUNT($B$2:B473))</f>
        <v/>
      </c>
      <c r="B473" s="31" t="n"/>
      <c r="C473" s="4" t="n"/>
      <c r="D473" s="5" t="n"/>
      <c r="E473" s="4" t="n"/>
      <c r="F473" s="4" t="n"/>
      <c r="G473" s="5" t="n"/>
      <c r="H473" s="5" t="n"/>
      <c r="I473" s="5" t="n"/>
      <c r="J473" s="32" t="n"/>
      <c r="K473" s="32" t="n"/>
      <c r="L473" s="35">
        <f>IF(OR(J473="",K473=""),"",IFERROR(K473-J473,0))</f>
        <v/>
      </c>
      <c r="M473" s="32" t="n"/>
      <c r="N473" s="35">
        <f>IF(L473="","",IF(F473="Privé",0,L473-M473))</f>
        <v/>
      </c>
      <c r="O473" s="36">
        <f>IF(F473="","",IFERROR(VLOOKUP(F473,'Instellingen &amp; Instructies'!$A$8:$B$10,2,FALSE),0))</f>
        <v/>
      </c>
      <c r="P473" s="36">
        <f>IF(OR(N473="",O473=""),"",N473*O473)</f>
        <v/>
      </c>
      <c r="Q473" s="9">
        <f>IF(OR(J473="",K473=""),IF(OR(J473&lt;&gt;"",K473&lt;&gt;""),"Ontbrekende km-stand",""),IF(K473&lt;J473,"Controleer km-stand",IF(N473&lt;0,"Controleer privé km","OK")))</f>
        <v/>
      </c>
      <c r="R473" s="5" t="n"/>
    </row>
    <row r="474">
      <c r="A474" s="2">
        <f>IF(B474="","",COUNT($B$2:B474))</f>
        <v/>
      </c>
      <c r="B474" s="31" t="n"/>
      <c r="C474" s="4" t="n"/>
      <c r="D474" s="5" t="n"/>
      <c r="E474" s="4" t="n"/>
      <c r="F474" s="4" t="n"/>
      <c r="G474" s="5" t="n"/>
      <c r="H474" s="5" t="n"/>
      <c r="I474" s="5" t="n"/>
      <c r="J474" s="32" t="n"/>
      <c r="K474" s="32" t="n"/>
      <c r="L474" s="33">
        <f>IF(OR(J474="",K474=""),"",IFERROR(K474-J474,0))</f>
        <v/>
      </c>
      <c r="M474" s="32" t="n"/>
      <c r="N474" s="33">
        <f>IF(L474="","",IF(F474="Privé",0,L474-M474))</f>
        <v/>
      </c>
      <c r="O474" s="34">
        <f>IF(F474="","",IFERROR(VLOOKUP(F474,'Instellingen &amp; Instructies'!$A$8:$B$10,2,FALSE),0))</f>
        <v/>
      </c>
      <c r="P474" s="34">
        <f>IF(OR(N474="",O474=""),"",N474*O474)</f>
        <v/>
      </c>
      <c r="Q474" s="2">
        <f>IF(OR(J474="",K474=""),IF(OR(J474&lt;&gt;"",K474&lt;&gt;""),"Ontbrekende km-stand",""),IF(K474&lt;J474,"Controleer km-stand",IF(N474&lt;0,"Controleer privé km","OK")))</f>
        <v/>
      </c>
      <c r="R474" s="5" t="n"/>
    </row>
    <row r="475">
      <c r="A475" s="9">
        <f>IF(B475="","",COUNT($B$2:B475))</f>
        <v/>
      </c>
      <c r="B475" s="31" t="n"/>
      <c r="C475" s="4" t="n"/>
      <c r="D475" s="5" t="n"/>
      <c r="E475" s="4" t="n"/>
      <c r="F475" s="4" t="n"/>
      <c r="G475" s="5" t="n"/>
      <c r="H475" s="5" t="n"/>
      <c r="I475" s="5" t="n"/>
      <c r="J475" s="32" t="n"/>
      <c r="K475" s="32" t="n"/>
      <c r="L475" s="35">
        <f>IF(OR(J475="",K475=""),"",IFERROR(K475-J475,0))</f>
        <v/>
      </c>
      <c r="M475" s="32" t="n"/>
      <c r="N475" s="35">
        <f>IF(L475="","",IF(F475="Privé",0,L475-M475))</f>
        <v/>
      </c>
      <c r="O475" s="36">
        <f>IF(F475="","",IFERROR(VLOOKUP(F475,'Instellingen &amp; Instructies'!$A$8:$B$10,2,FALSE),0))</f>
        <v/>
      </c>
      <c r="P475" s="36">
        <f>IF(OR(N475="",O475=""),"",N475*O475)</f>
        <v/>
      </c>
      <c r="Q475" s="9">
        <f>IF(OR(J475="",K475=""),IF(OR(J475&lt;&gt;"",K475&lt;&gt;""),"Ontbrekende km-stand",""),IF(K475&lt;J475,"Controleer km-stand",IF(N475&lt;0,"Controleer privé km","OK")))</f>
        <v/>
      </c>
      <c r="R475" s="5" t="n"/>
    </row>
    <row r="476">
      <c r="A476" s="2">
        <f>IF(B476="","",COUNT($B$2:B476))</f>
        <v/>
      </c>
      <c r="B476" s="31" t="n"/>
      <c r="C476" s="4" t="n"/>
      <c r="D476" s="5" t="n"/>
      <c r="E476" s="4" t="n"/>
      <c r="F476" s="4" t="n"/>
      <c r="G476" s="5" t="n"/>
      <c r="H476" s="5" t="n"/>
      <c r="I476" s="5" t="n"/>
      <c r="J476" s="32" t="n"/>
      <c r="K476" s="32" t="n"/>
      <c r="L476" s="33">
        <f>IF(OR(J476="",K476=""),"",IFERROR(K476-J476,0))</f>
        <v/>
      </c>
      <c r="M476" s="32" t="n"/>
      <c r="N476" s="33">
        <f>IF(L476="","",IF(F476="Privé",0,L476-M476))</f>
        <v/>
      </c>
      <c r="O476" s="34">
        <f>IF(F476="","",IFERROR(VLOOKUP(F476,'Instellingen &amp; Instructies'!$A$8:$B$10,2,FALSE),0))</f>
        <v/>
      </c>
      <c r="P476" s="34">
        <f>IF(OR(N476="",O476=""),"",N476*O476)</f>
        <v/>
      </c>
      <c r="Q476" s="2">
        <f>IF(OR(J476="",K476=""),IF(OR(J476&lt;&gt;"",K476&lt;&gt;""),"Ontbrekende km-stand",""),IF(K476&lt;J476,"Controleer km-stand",IF(N476&lt;0,"Controleer privé km","OK")))</f>
        <v/>
      </c>
      <c r="R476" s="5" t="n"/>
    </row>
    <row r="477">
      <c r="A477" s="9">
        <f>IF(B477="","",COUNT($B$2:B477))</f>
        <v/>
      </c>
      <c r="B477" s="31" t="n"/>
      <c r="C477" s="4" t="n"/>
      <c r="D477" s="5" t="n"/>
      <c r="E477" s="4" t="n"/>
      <c r="F477" s="4" t="n"/>
      <c r="G477" s="5" t="n"/>
      <c r="H477" s="5" t="n"/>
      <c r="I477" s="5" t="n"/>
      <c r="J477" s="32" t="n"/>
      <c r="K477" s="32" t="n"/>
      <c r="L477" s="35">
        <f>IF(OR(J477="",K477=""),"",IFERROR(K477-J477,0))</f>
        <v/>
      </c>
      <c r="M477" s="32" t="n"/>
      <c r="N477" s="35">
        <f>IF(L477="","",IF(F477="Privé",0,L477-M477))</f>
        <v/>
      </c>
      <c r="O477" s="36">
        <f>IF(F477="","",IFERROR(VLOOKUP(F477,'Instellingen &amp; Instructies'!$A$8:$B$10,2,FALSE),0))</f>
        <v/>
      </c>
      <c r="P477" s="36">
        <f>IF(OR(N477="",O477=""),"",N477*O477)</f>
        <v/>
      </c>
      <c r="Q477" s="9">
        <f>IF(OR(J477="",K477=""),IF(OR(J477&lt;&gt;"",K477&lt;&gt;""),"Ontbrekende km-stand",""),IF(K477&lt;J477,"Controleer km-stand",IF(N477&lt;0,"Controleer privé km","OK")))</f>
        <v/>
      </c>
      <c r="R477" s="5" t="n"/>
    </row>
    <row r="478">
      <c r="A478" s="2">
        <f>IF(B478="","",COUNT($B$2:B478))</f>
        <v/>
      </c>
      <c r="B478" s="31" t="n"/>
      <c r="C478" s="4" t="n"/>
      <c r="D478" s="5" t="n"/>
      <c r="E478" s="4" t="n"/>
      <c r="F478" s="4" t="n"/>
      <c r="G478" s="5" t="n"/>
      <c r="H478" s="5" t="n"/>
      <c r="I478" s="5" t="n"/>
      <c r="J478" s="32" t="n"/>
      <c r="K478" s="32" t="n"/>
      <c r="L478" s="33">
        <f>IF(OR(J478="",K478=""),"",IFERROR(K478-J478,0))</f>
        <v/>
      </c>
      <c r="M478" s="32" t="n"/>
      <c r="N478" s="33">
        <f>IF(L478="","",IF(F478="Privé",0,L478-M478))</f>
        <v/>
      </c>
      <c r="O478" s="34">
        <f>IF(F478="","",IFERROR(VLOOKUP(F478,'Instellingen &amp; Instructies'!$A$8:$B$10,2,FALSE),0))</f>
        <v/>
      </c>
      <c r="P478" s="34">
        <f>IF(OR(N478="",O478=""),"",N478*O478)</f>
        <v/>
      </c>
      <c r="Q478" s="2">
        <f>IF(OR(J478="",K478=""),IF(OR(J478&lt;&gt;"",K478&lt;&gt;""),"Ontbrekende km-stand",""),IF(K478&lt;J478,"Controleer km-stand",IF(N478&lt;0,"Controleer privé km","OK")))</f>
        <v/>
      </c>
      <c r="R478" s="5" t="n"/>
    </row>
    <row r="479">
      <c r="A479" s="9">
        <f>IF(B479="","",COUNT($B$2:B479))</f>
        <v/>
      </c>
      <c r="B479" s="31" t="n"/>
      <c r="C479" s="4" t="n"/>
      <c r="D479" s="5" t="n"/>
      <c r="E479" s="4" t="n"/>
      <c r="F479" s="4" t="n"/>
      <c r="G479" s="5" t="n"/>
      <c r="H479" s="5" t="n"/>
      <c r="I479" s="5" t="n"/>
      <c r="J479" s="32" t="n"/>
      <c r="K479" s="32" t="n"/>
      <c r="L479" s="35">
        <f>IF(OR(J479="",K479=""),"",IFERROR(K479-J479,0))</f>
        <v/>
      </c>
      <c r="M479" s="32" t="n"/>
      <c r="N479" s="35">
        <f>IF(L479="","",IF(F479="Privé",0,L479-M479))</f>
        <v/>
      </c>
      <c r="O479" s="36">
        <f>IF(F479="","",IFERROR(VLOOKUP(F479,'Instellingen &amp; Instructies'!$A$8:$B$10,2,FALSE),0))</f>
        <v/>
      </c>
      <c r="P479" s="36">
        <f>IF(OR(N479="",O479=""),"",N479*O479)</f>
        <v/>
      </c>
      <c r="Q479" s="9">
        <f>IF(OR(J479="",K479=""),IF(OR(J479&lt;&gt;"",K479&lt;&gt;""),"Ontbrekende km-stand",""),IF(K479&lt;J479,"Controleer km-stand",IF(N479&lt;0,"Controleer privé km","OK")))</f>
        <v/>
      </c>
      <c r="R479" s="5" t="n"/>
    </row>
    <row r="480">
      <c r="A480" s="2">
        <f>IF(B480="","",COUNT($B$2:B480))</f>
        <v/>
      </c>
      <c r="B480" s="31" t="n"/>
      <c r="C480" s="4" t="n"/>
      <c r="D480" s="5" t="n"/>
      <c r="E480" s="4" t="n"/>
      <c r="F480" s="4" t="n"/>
      <c r="G480" s="5" t="n"/>
      <c r="H480" s="5" t="n"/>
      <c r="I480" s="5" t="n"/>
      <c r="J480" s="32" t="n"/>
      <c r="K480" s="32" t="n"/>
      <c r="L480" s="33">
        <f>IF(OR(J480="",K480=""),"",IFERROR(K480-J480,0))</f>
        <v/>
      </c>
      <c r="M480" s="32" t="n"/>
      <c r="N480" s="33">
        <f>IF(L480="","",IF(F480="Privé",0,L480-M480))</f>
        <v/>
      </c>
      <c r="O480" s="34">
        <f>IF(F480="","",IFERROR(VLOOKUP(F480,'Instellingen &amp; Instructies'!$A$8:$B$10,2,FALSE),0))</f>
        <v/>
      </c>
      <c r="P480" s="34">
        <f>IF(OR(N480="",O480=""),"",N480*O480)</f>
        <v/>
      </c>
      <c r="Q480" s="2">
        <f>IF(OR(J480="",K480=""),IF(OR(J480&lt;&gt;"",K480&lt;&gt;""),"Ontbrekende km-stand",""),IF(K480&lt;J480,"Controleer km-stand",IF(N480&lt;0,"Controleer privé km","OK")))</f>
        <v/>
      </c>
      <c r="R480" s="5" t="n"/>
    </row>
    <row r="481">
      <c r="A481" s="9">
        <f>IF(B481="","",COUNT($B$2:B481))</f>
        <v/>
      </c>
      <c r="B481" s="31" t="n"/>
      <c r="C481" s="4" t="n"/>
      <c r="D481" s="5" t="n"/>
      <c r="E481" s="4" t="n"/>
      <c r="F481" s="4" t="n"/>
      <c r="G481" s="5" t="n"/>
      <c r="H481" s="5" t="n"/>
      <c r="I481" s="5" t="n"/>
      <c r="J481" s="32" t="n"/>
      <c r="K481" s="32" t="n"/>
      <c r="L481" s="35">
        <f>IF(OR(J481="",K481=""),"",IFERROR(K481-J481,0))</f>
        <v/>
      </c>
      <c r="M481" s="32" t="n"/>
      <c r="N481" s="35">
        <f>IF(L481="","",IF(F481="Privé",0,L481-M481))</f>
        <v/>
      </c>
      <c r="O481" s="36">
        <f>IF(F481="","",IFERROR(VLOOKUP(F481,'Instellingen &amp; Instructies'!$A$8:$B$10,2,FALSE),0))</f>
        <v/>
      </c>
      <c r="P481" s="36">
        <f>IF(OR(N481="",O481=""),"",N481*O481)</f>
        <v/>
      </c>
      <c r="Q481" s="9">
        <f>IF(OR(J481="",K481=""),IF(OR(J481&lt;&gt;"",K481&lt;&gt;""),"Ontbrekende km-stand",""),IF(K481&lt;J481,"Controleer km-stand",IF(N481&lt;0,"Controleer privé km","OK")))</f>
        <v/>
      </c>
      <c r="R481" s="5" t="n"/>
    </row>
    <row r="482">
      <c r="A482" s="2">
        <f>IF(B482="","",COUNT($B$2:B482))</f>
        <v/>
      </c>
      <c r="B482" s="31" t="n"/>
      <c r="C482" s="4" t="n"/>
      <c r="D482" s="5" t="n"/>
      <c r="E482" s="4" t="n"/>
      <c r="F482" s="4" t="n"/>
      <c r="G482" s="5" t="n"/>
      <c r="H482" s="5" t="n"/>
      <c r="I482" s="5" t="n"/>
      <c r="J482" s="32" t="n"/>
      <c r="K482" s="32" t="n"/>
      <c r="L482" s="33">
        <f>IF(OR(J482="",K482=""),"",IFERROR(K482-J482,0))</f>
        <v/>
      </c>
      <c r="M482" s="32" t="n"/>
      <c r="N482" s="33">
        <f>IF(L482="","",IF(F482="Privé",0,L482-M482))</f>
        <v/>
      </c>
      <c r="O482" s="34">
        <f>IF(F482="","",IFERROR(VLOOKUP(F482,'Instellingen &amp; Instructies'!$A$8:$B$10,2,FALSE),0))</f>
        <v/>
      </c>
      <c r="P482" s="34">
        <f>IF(OR(N482="",O482=""),"",N482*O482)</f>
        <v/>
      </c>
      <c r="Q482" s="2">
        <f>IF(OR(J482="",K482=""),IF(OR(J482&lt;&gt;"",K482&lt;&gt;""),"Ontbrekende km-stand",""),IF(K482&lt;J482,"Controleer km-stand",IF(N482&lt;0,"Controleer privé km","OK")))</f>
        <v/>
      </c>
      <c r="R482" s="5" t="n"/>
    </row>
    <row r="483">
      <c r="A483" s="9">
        <f>IF(B483="","",COUNT($B$2:B483))</f>
        <v/>
      </c>
      <c r="B483" s="31" t="n"/>
      <c r="C483" s="4" t="n"/>
      <c r="D483" s="5" t="n"/>
      <c r="E483" s="4" t="n"/>
      <c r="F483" s="4" t="n"/>
      <c r="G483" s="5" t="n"/>
      <c r="H483" s="5" t="n"/>
      <c r="I483" s="5" t="n"/>
      <c r="J483" s="32" t="n"/>
      <c r="K483" s="32" t="n"/>
      <c r="L483" s="35">
        <f>IF(OR(J483="",K483=""),"",IFERROR(K483-J483,0))</f>
        <v/>
      </c>
      <c r="M483" s="32" t="n"/>
      <c r="N483" s="35">
        <f>IF(L483="","",IF(F483="Privé",0,L483-M483))</f>
        <v/>
      </c>
      <c r="O483" s="36">
        <f>IF(F483="","",IFERROR(VLOOKUP(F483,'Instellingen &amp; Instructies'!$A$8:$B$10,2,FALSE),0))</f>
        <v/>
      </c>
      <c r="P483" s="36">
        <f>IF(OR(N483="",O483=""),"",N483*O483)</f>
        <v/>
      </c>
      <c r="Q483" s="9">
        <f>IF(OR(J483="",K483=""),IF(OR(J483&lt;&gt;"",K483&lt;&gt;""),"Ontbrekende km-stand",""),IF(K483&lt;J483,"Controleer km-stand",IF(N483&lt;0,"Controleer privé km","OK")))</f>
        <v/>
      </c>
      <c r="R483" s="5" t="n"/>
    </row>
    <row r="484">
      <c r="A484" s="2">
        <f>IF(B484="","",COUNT($B$2:B484))</f>
        <v/>
      </c>
      <c r="B484" s="31" t="n"/>
      <c r="C484" s="4" t="n"/>
      <c r="D484" s="5" t="n"/>
      <c r="E484" s="4" t="n"/>
      <c r="F484" s="4" t="n"/>
      <c r="G484" s="5" t="n"/>
      <c r="H484" s="5" t="n"/>
      <c r="I484" s="5" t="n"/>
      <c r="J484" s="32" t="n"/>
      <c r="K484" s="32" t="n"/>
      <c r="L484" s="33">
        <f>IF(OR(J484="",K484=""),"",IFERROR(K484-J484,0))</f>
        <v/>
      </c>
      <c r="M484" s="32" t="n"/>
      <c r="N484" s="33">
        <f>IF(L484="","",IF(F484="Privé",0,L484-M484))</f>
        <v/>
      </c>
      <c r="O484" s="34">
        <f>IF(F484="","",IFERROR(VLOOKUP(F484,'Instellingen &amp; Instructies'!$A$8:$B$10,2,FALSE),0))</f>
        <v/>
      </c>
      <c r="P484" s="34">
        <f>IF(OR(N484="",O484=""),"",N484*O484)</f>
        <v/>
      </c>
      <c r="Q484" s="2">
        <f>IF(OR(J484="",K484=""),IF(OR(J484&lt;&gt;"",K484&lt;&gt;""),"Ontbrekende km-stand",""),IF(K484&lt;J484,"Controleer km-stand",IF(N484&lt;0,"Controleer privé km","OK")))</f>
        <v/>
      </c>
      <c r="R484" s="5" t="n"/>
    </row>
    <row r="485">
      <c r="A485" s="9">
        <f>IF(B485="","",COUNT($B$2:B485))</f>
        <v/>
      </c>
      <c r="B485" s="31" t="n"/>
      <c r="C485" s="4" t="n"/>
      <c r="D485" s="5" t="n"/>
      <c r="E485" s="4" t="n"/>
      <c r="F485" s="4" t="n"/>
      <c r="G485" s="5" t="n"/>
      <c r="H485" s="5" t="n"/>
      <c r="I485" s="5" t="n"/>
      <c r="J485" s="32" t="n"/>
      <c r="K485" s="32" t="n"/>
      <c r="L485" s="35">
        <f>IF(OR(J485="",K485=""),"",IFERROR(K485-J485,0))</f>
        <v/>
      </c>
      <c r="M485" s="32" t="n"/>
      <c r="N485" s="35">
        <f>IF(L485="","",IF(F485="Privé",0,L485-M485))</f>
        <v/>
      </c>
      <c r="O485" s="36">
        <f>IF(F485="","",IFERROR(VLOOKUP(F485,'Instellingen &amp; Instructies'!$A$8:$B$10,2,FALSE),0))</f>
        <v/>
      </c>
      <c r="P485" s="36">
        <f>IF(OR(N485="",O485=""),"",N485*O485)</f>
        <v/>
      </c>
      <c r="Q485" s="9">
        <f>IF(OR(J485="",K485=""),IF(OR(J485&lt;&gt;"",K485&lt;&gt;""),"Ontbrekende km-stand",""),IF(K485&lt;J485,"Controleer km-stand",IF(N485&lt;0,"Controleer privé km","OK")))</f>
        <v/>
      </c>
      <c r="R485" s="5" t="n"/>
    </row>
    <row r="486">
      <c r="A486" s="2">
        <f>IF(B486="","",COUNT($B$2:B486))</f>
        <v/>
      </c>
      <c r="B486" s="31" t="n"/>
      <c r="C486" s="4" t="n"/>
      <c r="D486" s="5" t="n"/>
      <c r="E486" s="4" t="n"/>
      <c r="F486" s="4" t="n"/>
      <c r="G486" s="5" t="n"/>
      <c r="H486" s="5" t="n"/>
      <c r="I486" s="5" t="n"/>
      <c r="J486" s="32" t="n"/>
      <c r="K486" s="32" t="n"/>
      <c r="L486" s="33">
        <f>IF(OR(J486="",K486=""),"",IFERROR(K486-J486,0))</f>
        <v/>
      </c>
      <c r="M486" s="32" t="n"/>
      <c r="N486" s="33">
        <f>IF(L486="","",IF(F486="Privé",0,L486-M486))</f>
        <v/>
      </c>
      <c r="O486" s="34">
        <f>IF(F486="","",IFERROR(VLOOKUP(F486,'Instellingen &amp; Instructies'!$A$8:$B$10,2,FALSE),0))</f>
        <v/>
      </c>
      <c r="P486" s="34">
        <f>IF(OR(N486="",O486=""),"",N486*O486)</f>
        <v/>
      </c>
      <c r="Q486" s="2">
        <f>IF(OR(J486="",K486=""),IF(OR(J486&lt;&gt;"",K486&lt;&gt;""),"Ontbrekende km-stand",""),IF(K486&lt;J486,"Controleer km-stand",IF(N486&lt;0,"Controleer privé km","OK")))</f>
        <v/>
      </c>
      <c r="R486" s="5" t="n"/>
    </row>
    <row r="487">
      <c r="A487" s="9">
        <f>IF(B487="","",COUNT($B$2:B487))</f>
        <v/>
      </c>
      <c r="B487" s="31" t="n"/>
      <c r="C487" s="4" t="n"/>
      <c r="D487" s="5" t="n"/>
      <c r="E487" s="4" t="n"/>
      <c r="F487" s="4" t="n"/>
      <c r="G487" s="5" t="n"/>
      <c r="H487" s="5" t="n"/>
      <c r="I487" s="5" t="n"/>
      <c r="J487" s="32" t="n"/>
      <c r="K487" s="32" t="n"/>
      <c r="L487" s="35">
        <f>IF(OR(J487="",K487=""),"",IFERROR(K487-J487,0))</f>
        <v/>
      </c>
      <c r="M487" s="32" t="n"/>
      <c r="N487" s="35">
        <f>IF(L487="","",IF(F487="Privé",0,L487-M487))</f>
        <v/>
      </c>
      <c r="O487" s="36">
        <f>IF(F487="","",IFERROR(VLOOKUP(F487,'Instellingen &amp; Instructies'!$A$8:$B$10,2,FALSE),0))</f>
        <v/>
      </c>
      <c r="P487" s="36">
        <f>IF(OR(N487="",O487=""),"",N487*O487)</f>
        <v/>
      </c>
      <c r="Q487" s="9">
        <f>IF(OR(J487="",K487=""),IF(OR(J487&lt;&gt;"",K487&lt;&gt;""),"Ontbrekende km-stand",""),IF(K487&lt;J487,"Controleer km-stand",IF(N487&lt;0,"Controleer privé km","OK")))</f>
        <v/>
      </c>
      <c r="R487" s="5" t="n"/>
    </row>
    <row r="488">
      <c r="A488" s="2">
        <f>IF(B488="","",COUNT($B$2:B488))</f>
        <v/>
      </c>
      <c r="B488" s="31" t="n"/>
      <c r="C488" s="4" t="n"/>
      <c r="D488" s="5" t="n"/>
      <c r="E488" s="4" t="n"/>
      <c r="F488" s="4" t="n"/>
      <c r="G488" s="5" t="n"/>
      <c r="H488" s="5" t="n"/>
      <c r="I488" s="5" t="n"/>
      <c r="J488" s="32" t="n"/>
      <c r="K488" s="32" t="n"/>
      <c r="L488" s="33">
        <f>IF(OR(J488="",K488=""),"",IFERROR(K488-J488,0))</f>
        <v/>
      </c>
      <c r="M488" s="32" t="n"/>
      <c r="N488" s="33">
        <f>IF(L488="","",IF(F488="Privé",0,L488-M488))</f>
        <v/>
      </c>
      <c r="O488" s="34">
        <f>IF(F488="","",IFERROR(VLOOKUP(F488,'Instellingen &amp; Instructies'!$A$8:$B$10,2,FALSE),0))</f>
        <v/>
      </c>
      <c r="P488" s="34">
        <f>IF(OR(N488="",O488=""),"",N488*O488)</f>
        <v/>
      </c>
      <c r="Q488" s="2">
        <f>IF(OR(J488="",K488=""),IF(OR(J488&lt;&gt;"",K488&lt;&gt;""),"Ontbrekende km-stand",""),IF(K488&lt;J488,"Controleer km-stand",IF(N488&lt;0,"Controleer privé km","OK")))</f>
        <v/>
      </c>
      <c r="R488" s="5" t="n"/>
    </row>
    <row r="489">
      <c r="A489" s="9">
        <f>IF(B489="","",COUNT($B$2:B489))</f>
        <v/>
      </c>
      <c r="B489" s="31" t="n"/>
      <c r="C489" s="4" t="n"/>
      <c r="D489" s="5" t="n"/>
      <c r="E489" s="4" t="n"/>
      <c r="F489" s="4" t="n"/>
      <c r="G489" s="5" t="n"/>
      <c r="H489" s="5" t="n"/>
      <c r="I489" s="5" t="n"/>
      <c r="J489" s="32" t="n"/>
      <c r="K489" s="32" t="n"/>
      <c r="L489" s="35">
        <f>IF(OR(J489="",K489=""),"",IFERROR(K489-J489,0))</f>
        <v/>
      </c>
      <c r="M489" s="32" t="n"/>
      <c r="N489" s="35">
        <f>IF(L489="","",IF(F489="Privé",0,L489-M489))</f>
        <v/>
      </c>
      <c r="O489" s="36">
        <f>IF(F489="","",IFERROR(VLOOKUP(F489,'Instellingen &amp; Instructies'!$A$8:$B$10,2,FALSE),0))</f>
        <v/>
      </c>
      <c r="P489" s="36">
        <f>IF(OR(N489="",O489=""),"",N489*O489)</f>
        <v/>
      </c>
      <c r="Q489" s="9">
        <f>IF(OR(J489="",K489=""),IF(OR(J489&lt;&gt;"",K489&lt;&gt;""),"Ontbrekende km-stand",""),IF(K489&lt;J489,"Controleer km-stand",IF(N489&lt;0,"Controleer privé km","OK")))</f>
        <v/>
      </c>
      <c r="R489" s="5" t="n"/>
    </row>
    <row r="490">
      <c r="A490" s="2">
        <f>IF(B490="","",COUNT($B$2:B490))</f>
        <v/>
      </c>
      <c r="B490" s="31" t="n"/>
      <c r="C490" s="4" t="n"/>
      <c r="D490" s="5" t="n"/>
      <c r="E490" s="4" t="n"/>
      <c r="F490" s="4" t="n"/>
      <c r="G490" s="5" t="n"/>
      <c r="H490" s="5" t="n"/>
      <c r="I490" s="5" t="n"/>
      <c r="J490" s="32" t="n"/>
      <c r="K490" s="32" t="n"/>
      <c r="L490" s="33">
        <f>IF(OR(J490="",K490=""),"",IFERROR(K490-J490,0))</f>
        <v/>
      </c>
      <c r="M490" s="32" t="n"/>
      <c r="N490" s="33">
        <f>IF(L490="","",IF(F490="Privé",0,L490-M490))</f>
        <v/>
      </c>
      <c r="O490" s="34">
        <f>IF(F490="","",IFERROR(VLOOKUP(F490,'Instellingen &amp; Instructies'!$A$8:$B$10,2,FALSE),0))</f>
        <v/>
      </c>
      <c r="P490" s="34">
        <f>IF(OR(N490="",O490=""),"",N490*O490)</f>
        <v/>
      </c>
      <c r="Q490" s="2">
        <f>IF(OR(J490="",K490=""),IF(OR(J490&lt;&gt;"",K490&lt;&gt;""),"Ontbrekende km-stand",""),IF(K490&lt;J490,"Controleer km-stand",IF(N490&lt;0,"Controleer privé km","OK")))</f>
        <v/>
      </c>
      <c r="R490" s="5" t="n"/>
    </row>
    <row r="491">
      <c r="A491" s="9">
        <f>IF(B491="","",COUNT($B$2:B491))</f>
        <v/>
      </c>
      <c r="B491" s="31" t="n"/>
      <c r="C491" s="4" t="n"/>
      <c r="D491" s="5" t="n"/>
      <c r="E491" s="4" t="n"/>
      <c r="F491" s="4" t="n"/>
      <c r="G491" s="5" t="n"/>
      <c r="H491" s="5" t="n"/>
      <c r="I491" s="5" t="n"/>
      <c r="J491" s="32" t="n"/>
      <c r="K491" s="32" t="n"/>
      <c r="L491" s="35">
        <f>IF(OR(J491="",K491=""),"",IFERROR(K491-J491,0))</f>
        <v/>
      </c>
      <c r="M491" s="32" t="n"/>
      <c r="N491" s="35">
        <f>IF(L491="","",IF(F491="Privé",0,L491-M491))</f>
        <v/>
      </c>
      <c r="O491" s="36">
        <f>IF(F491="","",IFERROR(VLOOKUP(F491,'Instellingen &amp; Instructies'!$A$8:$B$10,2,FALSE),0))</f>
        <v/>
      </c>
      <c r="P491" s="36">
        <f>IF(OR(N491="",O491=""),"",N491*O491)</f>
        <v/>
      </c>
      <c r="Q491" s="9">
        <f>IF(OR(J491="",K491=""),IF(OR(J491&lt;&gt;"",K491&lt;&gt;""),"Ontbrekende km-stand",""),IF(K491&lt;J491,"Controleer km-stand",IF(N491&lt;0,"Controleer privé km","OK")))</f>
        <v/>
      </c>
      <c r="R491" s="5" t="n"/>
    </row>
    <row r="492">
      <c r="A492" s="2">
        <f>IF(B492="","",COUNT($B$2:B492))</f>
        <v/>
      </c>
      <c r="B492" s="31" t="n"/>
      <c r="C492" s="4" t="n"/>
      <c r="D492" s="5" t="n"/>
      <c r="E492" s="4" t="n"/>
      <c r="F492" s="4" t="n"/>
      <c r="G492" s="5" t="n"/>
      <c r="H492" s="5" t="n"/>
      <c r="I492" s="5" t="n"/>
      <c r="J492" s="32" t="n"/>
      <c r="K492" s="32" t="n"/>
      <c r="L492" s="33">
        <f>IF(OR(J492="",K492=""),"",IFERROR(K492-J492,0))</f>
        <v/>
      </c>
      <c r="M492" s="32" t="n"/>
      <c r="N492" s="33">
        <f>IF(L492="","",IF(F492="Privé",0,L492-M492))</f>
        <v/>
      </c>
      <c r="O492" s="34">
        <f>IF(F492="","",IFERROR(VLOOKUP(F492,'Instellingen &amp; Instructies'!$A$8:$B$10,2,FALSE),0))</f>
        <v/>
      </c>
      <c r="P492" s="34">
        <f>IF(OR(N492="",O492=""),"",N492*O492)</f>
        <v/>
      </c>
      <c r="Q492" s="2">
        <f>IF(OR(J492="",K492=""),IF(OR(J492&lt;&gt;"",K492&lt;&gt;""),"Ontbrekende km-stand",""),IF(K492&lt;J492,"Controleer km-stand",IF(N492&lt;0,"Controleer privé km","OK")))</f>
        <v/>
      </c>
      <c r="R492" s="5" t="n"/>
    </row>
    <row r="493">
      <c r="A493" s="9">
        <f>IF(B493="","",COUNT($B$2:B493))</f>
        <v/>
      </c>
      <c r="B493" s="31" t="n"/>
      <c r="C493" s="4" t="n"/>
      <c r="D493" s="5" t="n"/>
      <c r="E493" s="4" t="n"/>
      <c r="F493" s="4" t="n"/>
      <c r="G493" s="5" t="n"/>
      <c r="H493" s="5" t="n"/>
      <c r="I493" s="5" t="n"/>
      <c r="J493" s="32" t="n"/>
      <c r="K493" s="32" t="n"/>
      <c r="L493" s="35">
        <f>IF(OR(J493="",K493=""),"",IFERROR(K493-J493,0))</f>
        <v/>
      </c>
      <c r="M493" s="32" t="n"/>
      <c r="N493" s="35">
        <f>IF(L493="","",IF(F493="Privé",0,L493-M493))</f>
        <v/>
      </c>
      <c r="O493" s="36">
        <f>IF(F493="","",IFERROR(VLOOKUP(F493,'Instellingen &amp; Instructies'!$A$8:$B$10,2,FALSE),0))</f>
        <v/>
      </c>
      <c r="P493" s="36">
        <f>IF(OR(N493="",O493=""),"",N493*O493)</f>
        <v/>
      </c>
      <c r="Q493" s="9">
        <f>IF(OR(J493="",K493=""),IF(OR(J493&lt;&gt;"",K493&lt;&gt;""),"Ontbrekende km-stand",""),IF(K493&lt;J493,"Controleer km-stand",IF(N493&lt;0,"Controleer privé km","OK")))</f>
        <v/>
      </c>
      <c r="R493" s="5" t="n"/>
    </row>
    <row r="494">
      <c r="A494" s="2">
        <f>IF(B494="","",COUNT($B$2:B494))</f>
        <v/>
      </c>
      <c r="B494" s="31" t="n"/>
      <c r="C494" s="4" t="n"/>
      <c r="D494" s="5" t="n"/>
      <c r="E494" s="4" t="n"/>
      <c r="F494" s="4" t="n"/>
      <c r="G494" s="5" t="n"/>
      <c r="H494" s="5" t="n"/>
      <c r="I494" s="5" t="n"/>
      <c r="J494" s="32" t="n"/>
      <c r="K494" s="32" t="n"/>
      <c r="L494" s="33">
        <f>IF(OR(J494="",K494=""),"",IFERROR(K494-J494,0))</f>
        <v/>
      </c>
      <c r="M494" s="32" t="n"/>
      <c r="N494" s="33">
        <f>IF(L494="","",IF(F494="Privé",0,L494-M494))</f>
        <v/>
      </c>
      <c r="O494" s="34">
        <f>IF(F494="","",IFERROR(VLOOKUP(F494,'Instellingen &amp; Instructies'!$A$8:$B$10,2,FALSE),0))</f>
        <v/>
      </c>
      <c r="P494" s="34">
        <f>IF(OR(N494="",O494=""),"",N494*O494)</f>
        <v/>
      </c>
      <c r="Q494" s="2">
        <f>IF(OR(J494="",K494=""),IF(OR(J494&lt;&gt;"",K494&lt;&gt;""),"Ontbrekende km-stand",""),IF(K494&lt;J494,"Controleer km-stand",IF(N494&lt;0,"Controleer privé km","OK")))</f>
        <v/>
      </c>
      <c r="R494" s="5" t="n"/>
    </row>
    <row r="495">
      <c r="A495" s="9">
        <f>IF(B495="","",COUNT($B$2:B495))</f>
        <v/>
      </c>
      <c r="B495" s="31" t="n"/>
      <c r="C495" s="4" t="n"/>
      <c r="D495" s="5" t="n"/>
      <c r="E495" s="4" t="n"/>
      <c r="F495" s="4" t="n"/>
      <c r="G495" s="5" t="n"/>
      <c r="H495" s="5" t="n"/>
      <c r="I495" s="5" t="n"/>
      <c r="J495" s="32" t="n"/>
      <c r="K495" s="32" t="n"/>
      <c r="L495" s="35">
        <f>IF(OR(J495="",K495=""),"",IFERROR(K495-J495,0))</f>
        <v/>
      </c>
      <c r="M495" s="32" t="n"/>
      <c r="N495" s="35">
        <f>IF(L495="","",IF(F495="Privé",0,L495-M495))</f>
        <v/>
      </c>
      <c r="O495" s="36">
        <f>IF(F495="","",IFERROR(VLOOKUP(F495,'Instellingen &amp; Instructies'!$A$8:$B$10,2,FALSE),0))</f>
        <v/>
      </c>
      <c r="P495" s="36">
        <f>IF(OR(N495="",O495=""),"",N495*O495)</f>
        <v/>
      </c>
      <c r="Q495" s="9">
        <f>IF(OR(J495="",K495=""),IF(OR(J495&lt;&gt;"",K495&lt;&gt;""),"Ontbrekende km-stand",""),IF(K495&lt;J495,"Controleer km-stand",IF(N495&lt;0,"Controleer privé km","OK")))</f>
        <v/>
      </c>
      <c r="R495" s="5" t="n"/>
    </row>
    <row r="496">
      <c r="A496" s="2">
        <f>IF(B496="","",COUNT($B$2:B496))</f>
        <v/>
      </c>
      <c r="B496" s="31" t="n"/>
      <c r="C496" s="4" t="n"/>
      <c r="D496" s="5" t="n"/>
      <c r="E496" s="4" t="n"/>
      <c r="F496" s="4" t="n"/>
      <c r="G496" s="5" t="n"/>
      <c r="H496" s="5" t="n"/>
      <c r="I496" s="5" t="n"/>
      <c r="J496" s="32" t="n"/>
      <c r="K496" s="32" t="n"/>
      <c r="L496" s="33">
        <f>IF(OR(J496="",K496=""),"",IFERROR(K496-J496,0))</f>
        <v/>
      </c>
      <c r="M496" s="32" t="n"/>
      <c r="N496" s="33">
        <f>IF(L496="","",IF(F496="Privé",0,L496-M496))</f>
        <v/>
      </c>
      <c r="O496" s="34">
        <f>IF(F496="","",IFERROR(VLOOKUP(F496,'Instellingen &amp; Instructies'!$A$8:$B$10,2,FALSE),0))</f>
        <v/>
      </c>
      <c r="P496" s="34">
        <f>IF(OR(N496="",O496=""),"",N496*O496)</f>
        <v/>
      </c>
      <c r="Q496" s="2">
        <f>IF(OR(J496="",K496=""),IF(OR(J496&lt;&gt;"",K496&lt;&gt;""),"Ontbrekende km-stand",""),IF(K496&lt;J496,"Controleer km-stand",IF(N496&lt;0,"Controleer privé km","OK")))</f>
        <v/>
      </c>
      <c r="R496" s="5" t="n"/>
    </row>
    <row r="497">
      <c r="A497" s="9">
        <f>IF(B497="","",COUNT($B$2:B497))</f>
        <v/>
      </c>
      <c r="B497" s="31" t="n"/>
      <c r="C497" s="4" t="n"/>
      <c r="D497" s="5" t="n"/>
      <c r="E497" s="4" t="n"/>
      <c r="F497" s="4" t="n"/>
      <c r="G497" s="5" t="n"/>
      <c r="H497" s="5" t="n"/>
      <c r="I497" s="5" t="n"/>
      <c r="J497" s="32" t="n"/>
      <c r="K497" s="32" t="n"/>
      <c r="L497" s="35">
        <f>IF(OR(J497="",K497=""),"",IFERROR(K497-J497,0))</f>
        <v/>
      </c>
      <c r="M497" s="32" t="n"/>
      <c r="N497" s="35">
        <f>IF(L497="","",IF(F497="Privé",0,L497-M497))</f>
        <v/>
      </c>
      <c r="O497" s="36">
        <f>IF(F497="","",IFERROR(VLOOKUP(F497,'Instellingen &amp; Instructies'!$A$8:$B$10,2,FALSE),0))</f>
        <v/>
      </c>
      <c r="P497" s="36">
        <f>IF(OR(N497="",O497=""),"",N497*O497)</f>
        <v/>
      </c>
      <c r="Q497" s="9">
        <f>IF(OR(J497="",K497=""),IF(OR(J497&lt;&gt;"",K497&lt;&gt;""),"Ontbrekende km-stand",""),IF(K497&lt;J497,"Controleer km-stand",IF(N497&lt;0,"Controleer privé km","OK")))</f>
        <v/>
      </c>
      <c r="R497" s="5" t="n"/>
    </row>
    <row r="498">
      <c r="A498" s="2">
        <f>IF(B498="","",COUNT($B$2:B498))</f>
        <v/>
      </c>
      <c r="B498" s="31" t="n"/>
      <c r="C498" s="4" t="n"/>
      <c r="D498" s="5" t="n"/>
      <c r="E498" s="4" t="n"/>
      <c r="F498" s="4" t="n"/>
      <c r="G498" s="5" t="n"/>
      <c r="H498" s="5" t="n"/>
      <c r="I498" s="5" t="n"/>
      <c r="J498" s="32" t="n"/>
      <c r="K498" s="32" t="n"/>
      <c r="L498" s="33">
        <f>IF(OR(J498="",K498=""),"",IFERROR(K498-J498,0))</f>
        <v/>
      </c>
      <c r="M498" s="32" t="n"/>
      <c r="N498" s="33">
        <f>IF(L498="","",IF(F498="Privé",0,L498-M498))</f>
        <v/>
      </c>
      <c r="O498" s="34">
        <f>IF(F498="","",IFERROR(VLOOKUP(F498,'Instellingen &amp; Instructies'!$A$8:$B$10,2,FALSE),0))</f>
        <v/>
      </c>
      <c r="P498" s="34">
        <f>IF(OR(N498="",O498=""),"",N498*O498)</f>
        <v/>
      </c>
      <c r="Q498" s="2">
        <f>IF(OR(J498="",K498=""),IF(OR(J498&lt;&gt;"",K498&lt;&gt;""),"Ontbrekende km-stand",""),IF(K498&lt;J498,"Controleer km-stand",IF(N498&lt;0,"Controleer privé km","OK")))</f>
        <v/>
      </c>
      <c r="R498" s="5" t="n"/>
    </row>
    <row r="499">
      <c r="A499" s="9">
        <f>IF(B499="","",COUNT($B$2:B499))</f>
        <v/>
      </c>
      <c r="B499" s="31" t="n"/>
      <c r="C499" s="4" t="n"/>
      <c r="D499" s="5" t="n"/>
      <c r="E499" s="4" t="n"/>
      <c r="F499" s="4" t="n"/>
      <c r="G499" s="5" t="n"/>
      <c r="H499" s="5" t="n"/>
      <c r="I499" s="5" t="n"/>
      <c r="J499" s="32" t="n"/>
      <c r="K499" s="32" t="n"/>
      <c r="L499" s="35">
        <f>IF(OR(J499="",K499=""),"",IFERROR(K499-J499,0))</f>
        <v/>
      </c>
      <c r="M499" s="32" t="n"/>
      <c r="N499" s="35">
        <f>IF(L499="","",IF(F499="Privé",0,L499-M499))</f>
        <v/>
      </c>
      <c r="O499" s="36">
        <f>IF(F499="","",IFERROR(VLOOKUP(F499,'Instellingen &amp; Instructies'!$A$8:$B$10,2,FALSE),0))</f>
        <v/>
      </c>
      <c r="P499" s="36">
        <f>IF(OR(N499="",O499=""),"",N499*O499)</f>
        <v/>
      </c>
      <c r="Q499" s="9">
        <f>IF(OR(J499="",K499=""),IF(OR(J499&lt;&gt;"",K499&lt;&gt;""),"Ontbrekende km-stand",""),IF(K499&lt;J499,"Controleer km-stand",IF(N499&lt;0,"Controleer privé km","OK")))</f>
        <v/>
      </c>
      <c r="R499" s="5" t="n"/>
    </row>
    <row r="500">
      <c r="A500" s="2">
        <f>IF(B500="","",COUNT($B$2:B500))</f>
        <v/>
      </c>
      <c r="B500" s="31" t="n"/>
      <c r="C500" s="4" t="n"/>
      <c r="D500" s="5" t="n"/>
      <c r="E500" s="4" t="n"/>
      <c r="F500" s="4" t="n"/>
      <c r="G500" s="5" t="n"/>
      <c r="H500" s="5" t="n"/>
      <c r="I500" s="5" t="n"/>
      <c r="J500" s="32" t="n"/>
      <c r="K500" s="32" t="n"/>
      <c r="L500" s="33">
        <f>IF(OR(J500="",K500=""),"",IFERROR(K500-J500,0))</f>
        <v/>
      </c>
      <c r="M500" s="32" t="n"/>
      <c r="N500" s="33">
        <f>IF(L500="","",IF(F500="Privé",0,L500-M500))</f>
        <v/>
      </c>
      <c r="O500" s="34">
        <f>IF(F500="","",IFERROR(VLOOKUP(F500,'Instellingen &amp; Instructies'!$A$8:$B$10,2,FALSE),0))</f>
        <v/>
      </c>
      <c r="P500" s="34">
        <f>IF(OR(N500="",O500=""),"",N500*O500)</f>
        <v/>
      </c>
      <c r="Q500" s="2">
        <f>IF(OR(J500="",K500=""),IF(OR(J500&lt;&gt;"",K500&lt;&gt;""),"Ontbrekende km-stand",""),IF(K500&lt;J500,"Controleer km-stand",IF(N500&lt;0,"Controleer privé km","OK")))</f>
        <v/>
      </c>
      <c r="R500" s="5" t="n"/>
    </row>
    <row r="501">
      <c r="A501" s="9">
        <f>IF(B501="","",COUNT($B$2:B501))</f>
        <v/>
      </c>
      <c r="B501" s="31" t="n"/>
      <c r="C501" s="4" t="n"/>
      <c r="D501" s="5" t="n"/>
      <c r="E501" s="4" t="n"/>
      <c r="F501" s="4" t="n"/>
      <c r="G501" s="5" t="n"/>
      <c r="H501" s="5" t="n"/>
      <c r="I501" s="5" t="n"/>
      <c r="J501" s="32" t="n"/>
      <c r="K501" s="32" t="n"/>
      <c r="L501" s="35">
        <f>IF(OR(J501="",K501=""),"",IFERROR(K501-J501,0))</f>
        <v/>
      </c>
      <c r="M501" s="32" t="n"/>
      <c r="N501" s="35">
        <f>IF(L501="","",IF(F501="Privé",0,L501-M501))</f>
        <v/>
      </c>
      <c r="O501" s="36">
        <f>IF(F501="","",IFERROR(VLOOKUP(F501,'Instellingen &amp; Instructies'!$A$8:$B$10,2,FALSE),0))</f>
        <v/>
      </c>
      <c r="P501" s="36">
        <f>IF(OR(N501="",O501=""),"",N501*O501)</f>
        <v/>
      </c>
      <c r="Q501" s="9">
        <f>IF(OR(J501="",K501=""),IF(OR(J501&lt;&gt;"",K501&lt;&gt;""),"Ontbrekende km-stand",""),IF(K501&lt;J501,"Controleer km-stand",IF(N501&lt;0,"Controleer privé km","OK")))</f>
        <v/>
      </c>
      <c r="R501" s="5" t="n"/>
    </row>
    <row r="502">
      <c r="A502" s="2">
        <f>IF(B502="","",COUNT($B$2:B502))</f>
        <v/>
      </c>
      <c r="B502" s="31" t="n"/>
      <c r="C502" s="4" t="n"/>
      <c r="D502" s="5" t="n"/>
      <c r="E502" s="4" t="n"/>
      <c r="F502" s="4" t="n"/>
      <c r="G502" s="5" t="n"/>
      <c r="H502" s="5" t="n"/>
      <c r="I502" s="5" t="n"/>
      <c r="J502" s="32" t="n"/>
      <c r="K502" s="32" t="n"/>
      <c r="L502" s="33">
        <f>IF(OR(J502="",K502=""),"",IFERROR(K502-J502,0))</f>
        <v/>
      </c>
      <c r="M502" s="32" t="n"/>
      <c r="N502" s="33">
        <f>IF(L502="","",IF(F502="Privé",0,L502-M502))</f>
        <v/>
      </c>
      <c r="O502" s="34">
        <f>IF(F502="","",IFERROR(VLOOKUP(F502,'Instellingen &amp; Instructies'!$A$8:$B$10,2,FALSE),0))</f>
        <v/>
      </c>
      <c r="P502" s="34">
        <f>IF(OR(N502="",O502=""),"",N502*O502)</f>
        <v/>
      </c>
      <c r="Q502" s="2">
        <f>IF(OR(J502="",K502=""),IF(OR(J502&lt;&gt;"",K502&lt;&gt;""),"Ontbrekende km-stand",""),IF(K502&lt;J502,"Controleer km-stand",IF(N502&lt;0,"Controleer privé km","OK")))</f>
        <v/>
      </c>
      <c r="R502" s="5" t="n"/>
    </row>
    <row r="503">
      <c r="A503" s="9">
        <f>IF(B503="","",COUNT($B$2:B503))</f>
        <v/>
      </c>
      <c r="B503" s="31" t="n"/>
      <c r="C503" s="4" t="n"/>
      <c r="D503" s="5" t="n"/>
      <c r="E503" s="4" t="n"/>
      <c r="F503" s="4" t="n"/>
      <c r="G503" s="5" t="n"/>
      <c r="H503" s="5" t="n"/>
      <c r="I503" s="5" t="n"/>
      <c r="J503" s="32" t="n"/>
      <c r="K503" s="32" t="n"/>
      <c r="L503" s="35">
        <f>IF(OR(J503="",K503=""),"",IFERROR(K503-J503,0))</f>
        <v/>
      </c>
      <c r="M503" s="32" t="n"/>
      <c r="N503" s="35">
        <f>IF(L503="","",IF(F503="Privé",0,L503-M503))</f>
        <v/>
      </c>
      <c r="O503" s="36">
        <f>IF(F503="","",IFERROR(VLOOKUP(F503,'Instellingen &amp; Instructies'!$A$8:$B$10,2,FALSE),0))</f>
        <v/>
      </c>
      <c r="P503" s="36">
        <f>IF(OR(N503="",O503=""),"",N503*O503)</f>
        <v/>
      </c>
      <c r="Q503" s="9">
        <f>IF(OR(J503="",K503=""),IF(OR(J503&lt;&gt;"",K503&lt;&gt;""),"Ontbrekende km-stand",""),IF(K503&lt;J503,"Controleer km-stand",IF(N503&lt;0,"Controleer privé km","OK")))</f>
        <v/>
      </c>
      <c r="R503" s="5" t="n"/>
    </row>
    <row r="504">
      <c r="A504" s="2">
        <f>IF(B504="","",COUNT($B$2:B504))</f>
        <v/>
      </c>
      <c r="B504" s="31" t="n"/>
      <c r="C504" s="4" t="n"/>
      <c r="D504" s="5" t="n"/>
      <c r="E504" s="4" t="n"/>
      <c r="F504" s="4" t="n"/>
      <c r="G504" s="5" t="n"/>
      <c r="H504" s="5" t="n"/>
      <c r="I504" s="5" t="n"/>
      <c r="J504" s="32" t="n"/>
      <c r="K504" s="32" t="n"/>
      <c r="L504" s="33">
        <f>IF(OR(J504="",K504=""),"",IFERROR(K504-J504,0))</f>
        <v/>
      </c>
      <c r="M504" s="32" t="n"/>
      <c r="N504" s="33">
        <f>IF(L504="","",IF(F504="Privé",0,L504-M504))</f>
        <v/>
      </c>
      <c r="O504" s="34">
        <f>IF(F504="","",IFERROR(VLOOKUP(F504,'Instellingen &amp; Instructies'!$A$8:$B$10,2,FALSE),0))</f>
        <v/>
      </c>
      <c r="P504" s="34">
        <f>IF(OR(N504="",O504=""),"",N504*O504)</f>
        <v/>
      </c>
      <c r="Q504" s="2">
        <f>IF(OR(J504="",K504=""),IF(OR(J504&lt;&gt;"",K504&lt;&gt;""),"Ontbrekende km-stand",""),IF(K504&lt;J504,"Controleer km-stand",IF(N504&lt;0,"Controleer privé km","OK")))</f>
        <v/>
      </c>
      <c r="R504" s="5" t="n"/>
    </row>
    <row r="505">
      <c r="A505" s="9">
        <f>IF(B505="","",COUNT($B$2:B505))</f>
        <v/>
      </c>
      <c r="B505" s="31" t="n"/>
      <c r="C505" s="4" t="n"/>
      <c r="D505" s="5" t="n"/>
      <c r="E505" s="4" t="n"/>
      <c r="F505" s="4" t="n"/>
      <c r="G505" s="5" t="n"/>
      <c r="H505" s="5" t="n"/>
      <c r="I505" s="5" t="n"/>
      <c r="J505" s="32" t="n"/>
      <c r="K505" s="32" t="n"/>
      <c r="L505" s="35">
        <f>IF(OR(J505="",K505=""),"",IFERROR(K505-J505,0))</f>
        <v/>
      </c>
      <c r="M505" s="32" t="n"/>
      <c r="N505" s="35">
        <f>IF(L505="","",IF(F505="Privé",0,L505-M505))</f>
        <v/>
      </c>
      <c r="O505" s="36">
        <f>IF(F505="","",IFERROR(VLOOKUP(F505,'Instellingen &amp; Instructies'!$A$8:$B$10,2,FALSE),0))</f>
        <v/>
      </c>
      <c r="P505" s="36">
        <f>IF(OR(N505="",O505=""),"",N505*O505)</f>
        <v/>
      </c>
      <c r="Q505" s="9">
        <f>IF(OR(J505="",K505=""),IF(OR(J505&lt;&gt;"",K505&lt;&gt;""),"Ontbrekende km-stand",""),IF(K505&lt;J505,"Controleer km-stand",IF(N505&lt;0,"Controleer privé km","OK")))</f>
        <v/>
      </c>
      <c r="R505" s="5" t="n"/>
    </row>
    <row r="506">
      <c r="A506" s="2">
        <f>IF(B506="","",COUNT($B$2:B506))</f>
        <v/>
      </c>
      <c r="B506" s="31" t="n"/>
      <c r="C506" s="4" t="n"/>
      <c r="D506" s="5" t="n"/>
      <c r="E506" s="4" t="n"/>
      <c r="F506" s="4" t="n"/>
      <c r="G506" s="5" t="n"/>
      <c r="H506" s="5" t="n"/>
      <c r="I506" s="5" t="n"/>
      <c r="J506" s="32" t="n"/>
      <c r="K506" s="32" t="n"/>
      <c r="L506" s="33">
        <f>IF(OR(J506="",K506=""),"",IFERROR(K506-J506,0))</f>
        <v/>
      </c>
      <c r="M506" s="32" t="n"/>
      <c r="N506" s="33">
        <f>IF(L506="","",IF(F506="Privé",0,L506-M506))</f>
        <v/>
      </c>
      <c r="O506" s="34">
        <f>IF(F506="","",IFERROR(VLOOKUP(F506,'Instellingen &amp; Instructies'!$A$8:$B$10,2,FALSE),0))</f>
        <v/>
      </c>
      <c r="P506" s="34">
        <f>IF(OR(N506="",O506=""),"",N506*O506)</f>
        <v/>
      </c>
      <c r="Q506" s="2">
        <f>IF(OR(J506="",K506=""),IF(OR(J506&lt;&gt;"",K506&lt;&gt;""),"Ontbrekende km-stand",""),IF(K506&lt;J506,"Controleer km-stand",IF(N506&lt;0,"Controleer privé km","OK")))</f>
        <v/>
      </c>
      <c r="R506" s="5" t="n"/>
    </row>
    <row r="507">
      <c r="A507" s="9">
        <f>IF(B507="","",COUNT($B$2:B507))</f>
        <v/>
      </c>
      <c r="B507" s="31" t="n"/>
      <c r="C507" s="4" t="n"/>
      <c r="D507" s="5" t="n"/>
      <c r="E507" s="4" t="n"/>
      <c r="F507" s="4" t="n"/>
      <c r="G507" s="5" t="n"/>
      <c r="H507" s="5" t="n"/>
      <c r="I507" s="5" t="n"/>
      <c r="J507" s="32" t="n"/>
      <c r="K507" s="32" t="n"/>
      <c r="L507" s="35">
        <f>IF(OR(J507="",K507=""),"",IFERROR(K507-J507,0))</f>
        <v/>
      </c>
      <c r="M507" s="32" t="n"/>
      <c r="N507" s="35">
        <f>IF(L507="","",IF(F507="Privé",0,L507-M507))</f>
        <v/>
      </c>
      <c r="O507" s="36">
        <f>IF(F507="","",IFERROR(VLOOKUP(F507,'Instellingen &amp; Instructies'!$A$8:$B$10,2,FALSE),0))</f>
        <v/>
      </c>
      <c r="P507" s="36">
        <f>IF(OR(N507="",O507=""),"",N507*O507)</f>
        <v/>
      </c>
      <c r="Q507" s="9">
        <f>IF(OR(J507="",K507=""),IF(OR(J507&lt;&gt;"",K507&lt;&gt;""),"Ontbrekende km-stand",""),IF(K507&lt;J507,"Controleer km-stand",IF(N507&lt;0,"Controleer privé km","OK")))</f>
        <v/>
      </c>
      <c r="R507" s="5" t="n"/>
    </row>
    <row r="508">
      <c r="A508" s="2">
        <f>IF(B508="","",COUNT($B$2:B508))</f>
        <v/>
      </c>
      <c r="B508" s="31" t="n"/>
      <c r="C508" s="4" t="n"/>
      <c r="D508" s="5" t="n"/>
      <c r="E508" s="4" t="n"/>
      <c r="F508" s="4" t="n"/>
      <c r="G508" s="5" t="n"/>
      <c r="H508" s="5" t="n"/>
      <c r="I508" s="5" t="n"/>
      <c r="J508" s="32" t="n"/>
      <c r="K508" s="32" t="n"/>
      <c r="L508" s="33">
        <f>IF(OR(J508="",K508=""),"",IFERROR(K508-J508,0))</f>
        <v/>
      </c>
      <c r="M508" s="32" t="n"/>
      <c r="N508" s="33">
        <f>IF(L508="","",IF(F508="Privé",0,L508-M508))</f>
        <v/>
      </c>
      <c r="O508" s="34">
        <f>IF(F508="","",IFERROR(VLOOKUP(F508,'Instellingen &amp; Instructies'!$A$8:$B$10,2,FALSE),0))</f>
        <v/>
      </c>
      <c r="P508" s="34">
        <f>IF(OR(N508="",O508=""),"",N508*O508)</f>
        <v/>
      </c>
      <c r="Q508" s="2">
        <f>IF(OR(J508="",K508=""),IF(OR(J508&lt;&gt;"",K508&lt;&gt;""),"Ontbrekende km-stand",""),IF(K508&lt;J508,"Controleer km-stand",IF(N508&lt;0,"Controleer privé km","OK")))</f>
        <v/>
      </c>
      <c r="R508" s="5" t="n"/>
    </row>
    <row r="509">
      <c r="A509" s="9">
        <f>IF(B509="","",COUNT($B$2:B509))</f>
        <v/>
      </c>
      <c r="B509" s="31" t="n"/>
      <c r="C509" s="4" t="n"/>
      <c r="D509" s="5" t="n"/>
      <c r="E509" s="4" t="n"/>
      <c r="F509" s="4" t="n"/>
      <c r="G509" s="5" t="n"/>
      <c r="H509" s="5" t="n"/>
      <c r="I509" s="5" t="n"/>
      <c r="J509" s="32" t="n"/>
      <c r="K509" s="32" t="n"/>
      <c r="L509" s="35">
        <f>IF(OR(J509="",K509=""),"",IFERROR(K509-J509,0))</f>
        <v/>
      </c>
      <c r="M509" s="32" t="n"/>
      <c r="N509" s="35">
        <f>IF(L509="","",IF(F509="Privé",0,L509-M509))</f>
        <v/>
      </c>
      <c r="O509" s="36">
        <f>IF(F509="","",IFERROR(VLOOKUP(F509,'Instellingen &amp; Instructies'!$A$8:$B$10,2,FALSE),0))</f>
        <v/>
      </c>
      <c r="P509" s="36">
        <f>IF(OR(N509="",O509=""),"",N509*O509)</f>
        <v/>
      </c>
      <c r="Q509" s="9">
        <f>IF(OR(J509="",K509=""),IF(OR(J509&lt;&gt;"",K509&lt;&gt;""),"Ontbrekende km-stand",""),IF(K509&lt;J509,"Controleer km-stand",IF(N509&lt;0,"Controleer privé km","OK")))</f>
        <v/>
      </c>
      <c r="R509" s="5" t="n"/>
    </row>
    <row r="510">
      <c r="A510" s="2">
        <f>IF(B510="","",COUNT($B$2:B510))</f>
        <v/>
      </c>
      <c r="B510" s="31" t="n"/>
      <c r="C510" s="4" t="n"/>
      <c r="D510" s="5" t="n"/>
      <c r="E510" s="4" t="n"/>
      <c r="F510" s="4" t="n"/>
      <c r="G510" s="5" t="n"/>
      <c r="H510" s="5" t="n"/>
      <c r="I510" s="5" t="n"/>
      <c r="J510" s="32" t="n"/>
      <c r="K510" s="32" t="n"/>
      <c r="L510" s="33">
        <f>IF(OR(J510="",K510=""),"",IFERROR(K510-J510,0))</f>
        <v/>
      </c>
      <c r="M510" s="32" t="n"/>
      <c r="N510" s="33">
        <f>IF(L510="","",IF(F510="Privé",0,L510-M510))</f>
        <v/>
      </c>
      <c r="O510" s="34">
        <f>IF(F510="","",IFERROR(VLOOKUP(F510,'Instellingen &amp; Instructies'!$A$8:$B$10,2,FALSE),0))</f>
        <v/>
      </c>
      <c r="P510" s="34">
        <f>IF(OR(N510="",O510=""),"",N510*O510)</f>
        <v/>
      </c>
      <c r="Q510" s="2">
        <f>IF(OR(J510="",K510=""),IF(OR(J510&lt;&gt;"",K510&lt;&gt;""),"Ontbrekende km-stand",""),IF(K510&lt;J510,"Controleer km-stand",IF(N510&lt;0,"Controleer privé km","OK")))</f>
        <v/>
      </c>
      <c r="R510" s="5" t="n"/>
    </row>
    <row r="511">
      <c r="A511" s="9">
        <f>IF(B511="","",COUNT($B$2:B511))</f>
        <v/>
      </c>
      <c r="B511" s="31" t="n"/>
      <c r="C511" s="4" t="n"/>
      <c r="D511" s="5" t="n"/>
      <c r="E511" s="4" t="n"/>
      <c r="F511" s="4" t="n"/>
      <c r="G511" s="5" t="n"/>
      <c r="H511" s="5" t="n"/>
      <c r="I511" s="5" t="n"/>
      <c r="J511" s="32" t="n"/>
      <c r="K511" s="32" t="n"/>
      <c r="L511" s="35">
        <f>IF(OR(J511="",K511=""),"",IFERROR(K511-J511,0))</f>
        <v/>
      </c>
      <c r="M511" s="32" t="n"/>
      <c r="N511" s="35">
        <f>IF(L511="","",IF(F511="Privé",0,L511-M511))</f>
        <v/>
      </c>
      <c r="O511" s="36">
        <f>IF(F511="","",IFERROR(VLOOKUP(F511,'Instellingen &amp; Instructies'!$A$8:$B$10,2,FALSE),0))</f>
        <v/>
      </c>
      <c r="P511" s="36">
        <f>IF(OR(N511="",O511=""),"",N511*O511)</f>
        <v/>
      </c>
      <c r="Q511" s="9">
        <f>IF(OR(J511="",K511=""),IF(OR(J511&lt;&gt;"",K511&lt;&gt;""),"Ontbrekende km-stand",""),IF(K511&lt;J511,"Controleer km-stand",IF(N511&lt;0,"Controleer privé km","OK")))</f>
        <v/>
      </c>
      <c r="R511" s="5" t="n"/>
    </row>
    <row r="512">
      <c r="A512" s="2">
        <f>IF(B512="","",COUNT($B$2:B512))</f>
        <v/>
      </c>
      <c r="B512" s="31" t="n"/>
      <c r="C512" s="4" t="n"/>
      <c r="D512" s="5" t="n"/>
      <c r="E512" s="4" t="n"/>
      <c r="F512" s="4" t="n"/>
      <c r="G512" s="5" t="n"/>
      <c r="H512" s="5" t="n"/>
      <c r="I512" s="5" t="n"/>
      <c r="J512" s="32" t="n"/>
      <c r="K512" s="32" t="n"/>
      <c r="L512" s="33">
        <f>IF(OR(J512="",K512=""),"",IFERROR(K512-J512,0))</f>
        <v/>
      </c>
      <c r="M512" s="32" t="n"/>
      <c r="N512" s="33">
        <f>IF(L512="","",IF(F512="Privé",0,L512-M512))</f>
        <v/>
      </c>
      <c r="O512" s="34">
        <f>IF(F512="","",IFERROR(VLOOKUP(F512,'Instellingen &amp; Instructies'!$A$8:$B$10,2,FALSE),0))</f>
        <v/>
      </c>
      <c r="P512" s="34">
        <f>IF(OR(N512="",O512=""),"",N512*O512)</f>
        <v/>
      </c>
      <c r="Q512" s="2">
        <f>IF(OR(J512="",K512=""),IF(OR(J512&lt;&gt;"",K512&lt;&gt;""),"Ontbrekende km-stand",""),IF(K512&lt;J512,"Controleer km-stand",IF(N512&lt;0,"Controleer privé km","OK")))</f>
        <v/>
      </c>
      <c r="R512" s="5" t="n"/>
    </row>
    <row r="513">
      <c r="A513" s="9">
        <f>IF(B513="","",COUNT($B$2:B513))</f>
        <v/>
      </c>
      <c r="B513" s="31" t="n"/>
      <c r="C513" s="4" t="n"/>
      <c r="D513" s="5" t="n"/>
      <c r="E513" s="4" t="n"/>
      <c r="F513" s="4" t="n"/>
      <c r="G513" s="5" t="n"/>
      <c r="H513" s="5" t="n"/>
      <c r="I513" s="5" t="n"/>
      <c r="J513" s="32" t="n"/>
      <c r="K513" s="32" t="n"/>
      <c r="L513" s="35">
        <f>IF(OR(J513="",K513=""),"",IFERROR(K513-J513,0))</f>
        <v/>
      </c>
      <c r="M513" s="32" t="n"/>
      <c r="N513" s="35">
        <f>IF(L513="","",IF(F513="Privé",0,L513-M513))</f>
        <v/>
      </c>
      <c r="O513" s="36">
        <f>IF(F513="","",IFERROR(VLOOKUP(F513,'Instellingen &amp; Instructies'!$A$8:$B$10,2,FALSE),0))</f>
        <v/>
      </c>
      <c r="P513" s="36">
        <f>IF(OR(N513="",O513=""),"",N513*O513)</f>
        <v/>
      </c>
      <c r="Q513" s="9">
        <f>IF(OR(J513="",K513=""),IF(OR(J513&lt;&gt;"",K513&lt;&gt;""),"Ontbrekende km-stand",""),IF(K513&lt;J513,"Controleer km-stand",IF(N513&lt;0,"Controleer privé km","OK")))</f>
        <v/>
      </c>
      <c r="R513" s="5" t="n"/>
    </row>
    <row r="514">
      <c r="A514" s="2">
        <f>IF(B514="","",COUNT($B$2:B514))</f>
        <v/>
      </c>
      <c r="B514" s="31" t="n"/>
      <c r="C514" s="4" t="n"/>
      <c r="D514" s="5" t="n"/>
      <c r="E514" s="4" t="n"/>
      <c r="F514" s="4" t="n"/>
      <c r="G514" s="5" t="n"/>
      <c r="H514" s="5" t="n"/>
      <c r="I514" s="5" t="n"/>
      <c r="J514" s="32" t="n"/>
      <c r="K514" s="32" t="n"/>
      <c r="L514" s="33">
        <f>IF(OR(J514="",K514=""),"",IFERROR(K514-J514,0))</f>
        <v/>
      </c>
      <c r="M514" s="32" t="n"/>
      <c r="N514" s="33">
        <f>IF(L514="","",IF(F514="Privé",0,L514-M514))</f>
        <v/>
      </c>
      <c r="O514" s="34">
        <f>IF(F514="","",IFERROR(VLOOKUP(F514,'Instellingen &amp; Instructies'!$A$8:$B$10,2,FALSE),0))</f>
        <v/>
      </c>
      <c r="P514" s="34">
        <f>IF(OR(N514="",O514=""),"",N514*O514)</f>
        <v/>
      </c>
      <c r="Q514" s="2">
        <f>IF(OR(J514="",K514=""),IF(OR(J514&lt;&gt;"",K514&lt;&gt;""),"Ontbrekende km-stand",""),IF(K514&lt;J514,"Controleer km-stand",IF(N514&lt;0,"Controleer privé km","OK")))</f>
        <v/>
      </c>
      <c r="R514" s="5" t="n"/>
    </row>
    <row r="515">
      <c r="A515" s="9">
        <f>IF(B515="","",COUNT($B$2:B515))</f>
        <v/>
      </c>
      <c r="B515" s="31" t="n"/>
      <c r="C515" s="4" t="n"/>
      <c r="D515" s="5" t="n"/>
      <c r="E515" s="4" t="n"/>
      <c r="F515" s="4" t="n"/>
      <c r="G515" s="5" t="n"/>
      <c r="H515" s="5" t="n"/>
      <c r="I515" s="5" t="n"/>
      <c r="J515" s="32" t="n"/>
      <c r="K515" s="32" t="n"/>
      <c r="L515" s="35">
        <f>IF(OR(J515="",K515=""),"",IFERROR(K515-J515,0))</f>
        <v/>
      </c>
      <c r="M515" s="32" t="n"/>
      <c r="N515" s="35">
        <f>IF(L515="","",IF(F515="Privé",0,L515-M515))</f>
        <v/>
      </c>
      <c r="O515" s="36">
        <f>IF(F515="","",IFERROR(VLOOKUP(F515,'Instellingen &amp; Instructies'!$A$8:$B$10,2,FALSE),0))</f>
        <v/>
      </c>
      <c r="P515" s="36">
        <f>IF(OR(N515="",O515=""),"",N515*O515)</f>
        <v/>
      </c>
      <c r="Q515" s="9">
        <f>IF(OR(J515="",K515=""),IF(OR(J515&lt;&gt;"",K515&lt;&gt;""),"Ontbrekende km-stand",""),IF(K515&lt;J515,"Controleer km-stand",IF(N515&lt;0,"Controleer privé km","OK")))</f>
        <v/>
      </c>
      <c r="R515" s="5" t="n"/>
    </row>
    <row r="516">
      <c r="A516" s="2">
        <f>IF(B516="","",COUNT($B$2:B516))</f>
        <v/>
      </c>
      <c r="B516" s="31" t="n"/>
      <c r="C516" s="4" t="n"/>
      <c r="D516" s="5" t="n"/>
      <c r="E516" s="4" t="n"/>
      <c r="F516" s="4" t="n"/>
      <c r="G516" s="5" t="n"/>
      <c r="H516" s="5" t="n"/>
      <c r="I516" s="5" t="n"/>
      <c r="J516" s="32" t="n"/>
      <c r="K516" s="32" t="n"/>
      <c r="L516" s="33">
        <f>IF(OR(J516="",K516=""),"",IFERROR(K516-J516,0))</f>
        <v/>
      </c>
      <c r="M516" s="32" t="n"/>
      <c r="N516" s="33">
        <f>IF(L516="","",IF(F516="Privé",0,L516-M516))</f>
        <v/>
      </c>
      <c r="O516" s="34">
        <f>IF(F516="","",IFERROR(VLOOKUP(F516,'Instellingen &amp; Instructies'!$A$8:$B$10,2,FALSE),0))</f>
        <v/>
      </c>
      <c r="P516" s="34">
        <f>IF(OR(N516="",O516=""),"",N516*O516)</f>
        <v/>
      </c>
      <c r="Q516" s="2">
        <f>IF(OR(J516="",K516=""),IF(OR(J516&lt;&gt;"",K516&lt;&gt;""),"Ontbrekende km-stand",""),IF(K516&lt;J516,"Controleer km-stand",IF(N516&lt;0,"Controleer privé km","OK")))</f>
        <v/>
      </c>
      <c r="R516" s="5" t="n"/>
    </row>
    <row r="517">
      <c r="A517" s="9">
        <f>IF(B517="","",COUNT($B$2:B517))</f>
        <v/>
      </c>
      <c r="B517" s="31" t="n"/>
      <c r="C517" s="4" t="n"/>
      <c r="D517" s="5" t="n"/>
      <c r="E517" s="4" t="n"/>
      <c r="F517" s="4" t="n"/>
      <c r="G517" s="5" t="n"/>
      <c r="H517" s="5" t="n"/>
      <c r="I517" s="5" t="n"/>
      <c r="J517" s="32" t="n"/>
      <c r="K517" s="32" t="n"/>
      <c r="L517" s="35">
        <f>IF(OR(J517="",K517=""),"",IFERROR(K517-J517,0))</f>
        <v/>
      </c>
      <c r="M517" s="32" t="n"/>
      <c r="N517" s="35">
        <f>IF(L517="","",IF(F517="Privé",0,L517-M517))</f>
        <v/>
      </c>
      <c r="O517" s="36">
        <f>IF(F517="","",IFERROR(VLOOKUP(F517,'Instellingen &amp; Instructies'!$A$8:$B$10,2,FALSE),0))</f>
        <v/>
      </c>
      <c r="P517" s="36">
        <f>IF(OR(N517="",O517=""),"",N517*O517)</f>
        <v/>
      </c>
      <c r="Q517" s="9">
        <f>IF(OR(J517="",K517=""),IF(OR(J517&lt;&gt;"",K517&lt;&gt;""),"Ontbrekende km-stand",""),IF(K517&lt;J517,"Controleer km-stand",IF(N517&lt;0,"Controleer privé km","OK")))</f>
        <v/>
      </c>
      <c r="R517" s="5" t="n"/>
    </row>
    <row r="518">
      <c r="A518" s="2">
        <f>IF(B518="","",COUNT($B$2:B518))</f>
        <v/>
      </c>
      <c r="B518" s="31" t="n"/>
      <c r="C518" s="4" t="n"/>
      <c r="D518" s="5" t="n"/>
      <c r="E518" s="4" t="n"/>
      <c r="F518" s="4" t="n"/>
      <c r="G518" s="5" t="n"/>
      <c r="H518" s="5" t="n"/>
      <c r="I518" s="5" t="n"/>
      <c r="J518" s="32" t="n"/>
      <c r="K518" s="32" t="n"/>
      <c r="L518" s="33">
        <f>IF(OR(J518="",K518=""),"",IFERROR(K518-J518,0))</f>
        <v/>
      </c>
      <c r="M518" s="32" t="n"/>
      <c r="N518" s="33">
        <f>IF(L518="","",IF(F518="Privé",0,L518-M518))</f>
        <v/>
      </c>
      <c r="O518" s="34">
        <f>IF(F518="","",IFERROR(VLOOKUP(F518,'Instellingen &amp; Instructies'!$A$8:$B$10,2,FALSE),0))</f>
        <v/>
      </c>
      <c r="P518" s="34">
        <f>IF(OR(N518="",O518=""),"",N518*O518)</f>
        <v/>
      </c>
      <c r="Q518" s="2">
        <f>IF(OR(J518="",K518=""),IF(OR(J518&lt;&gt;"",K518&lt;&gt;""),"Ontbrekende km-stand",""),IF(K518&lt;J518,"Controleer km-stand",IF(N518&lt;0,"Controleer privé km","OK")))</f>
        <v/>
      </c>
      <c r="R518" s="5" t="n"/>
    </row>
    <row r="519">
      <c r="A519" s="9">
        <f>IF(B519="","",COUNT($B$2:B519))</f>
        <v/>
      </c>
      <c r="B519" s="31" t="n"/>
      <c r="C519" s="4" t="n"/>
      <c r="D519" s="5" t="n"/>
      <c r="E519" s="4" t="n"/>
      <c r="F519" s="4" t="n"/>
      <c r="G519" s="5" t="n"/>
      <c r="H519" s="5" t="n"/>
      <c r="I519" s="5" t="n"/>
      <c r="J519" s="32" t="n"/>
      <c r="K519" s="32" t="n"/>
      <c r="L519" s="35">
        <f>IF(OR(J519="",K519=""),"",IFERROR(K519-J519,0))</f>
        <v/>
      </c>
      <c r="M519" s="32" t="n"/>
      <c r="N519" s="35">
        <f>IF(L519="","",IF(F519="Privé",0,L519-M519))</f>
        <v/>
      </c>
      <c r="O519" s="36">
        <f>IF(F519="","",IFERROR(VLOOKUP(F519,'Instellingen &amp; Instructies'!$A$8:$B$10,2,FALSE),0))</f>
        <v/>
      </c>
      <c r="P519" s="36">
        <f>IF(OR(N519="",O519=""),"",N519*O519)</f>
        <v/>
      </c>
      <c r="Q519" s="9">
        <f>IF(OR(J519="",K519=""),IF(OR(J519&lt;&gt;"",K519&lt;&gt;""),"Ontbrekende km-stand",""),IF(K519&lt;J519,"Controleer km-stand",IF(N519&lt;0,"Controleer privé km","OK")))</f>
        <v/>
      </c>
      <c r="R519" s="5" t="n"/>
    </row>
    <row r="520">
      <c r="A520" s="2">
        <f>IF(B520="","",COUNT($B$2:B520))</f>
        <v/>
      </c>
      <c r="B520" s="31" t="n"/>
      <c r="C520" s="4" t="n"/>
      <c r="D520" s="5" t="n"/>
      <c r="E520" s="4" t="n"/>
      <c r="F520" s="4" t="n"/>
      <c r="G520" s="5" t="n"/>
      <c r="H520" s="5" t="n"/>
      <c r="I520" s="5" t="n"/>
      <c r="J520" s="32" t="n"/>
      <c r="K520" s="32" t="n"/>
      <c r="L520" s="33">
        <f>IF(OR(J520="",K520=""),"",IFERROR(K520-J520,0))</f>
        <v/>
      </c>
      <c r="M520" s="32" t="n"/>
      <c r="N520" s="33">
        <f>IF(L520="","",IF(F520="Privé",0,L520-M520))</f>
        <v/>
      </c>
      <c r="O520" s="34">
        <f>IF(F520="","",IFERROR(VLOOKUP(F520,'Instellingen &amp; Instructies'!$A$8:$B$10,2,FALSE),0))</f>
        <v/>
      </c>
      <c r="P520" s="34">
        <f>IF(OR(N520="",O520=""),"",N520*O520)</f>
        <v/>
      </c>
      <c r="Q520" s="2">
        <f>IF(OR(J520="",K520=""),IF(OR(J520&lt;&gt;"",K520&lt;&gt;""),"Ontbrekende km-stand",""),IF(K520&lt;J520,"Controleer km-stand",IF(N520&lt;0,"Controleer privé km","OK")))</f>
        <v/>
      </c>
      <c r="R520" s="5" t="n"/>
    </row>
    <row r="521">
      <c r="A521" s="9">
        <f>IF(B521="","",COUNT($B$2:B521))</f>
        <v/>
      </c>
      <c r="B521" s="31" t="n"/>
      <c r="C521" s="4" t="n"/>
      <c r="D521" s="5" t="n"/>
      <c r="E521" s="4" t="n"/>
      <c r="F521" s="4" t="n"/>
      <c r="G521" s="5" t="n"/>
      <c r="H521" s="5" t="n"/>
      <c r="I521" s="5" t="n"/>
      <c r="J521" s="32" t="n"/>
      <c r="K521" s="32" t="n"/>
      <c r="L521" s="35">
        <f>IF(OR(J521="",K521=""),"",IFERROR(K521-J521,0))</f>
        <v/>
      </c>
      <c r="M521" s="32" t="n"/>
      <c r="N521" s="35">
        <f>IF(L521="","",IF(F521="Privé",0,L521-M521))</f>
        <v/>
      </c>
      <c r="O521" s="36">
        <f>IF(F521="","",IFERROR(VLOOKUP(F521,'Instellingen &amp; Instructies'!$A$8:$B$10,2,FALSE),0))</f>
        <v/>
      </c>
      <c r="P521" s="36">
        <f>IF(OR(N521="",O521=""),"",N521*O521)</f>
        <v/>
      </c>
      <c r="Q521" s="9">
        <f>IF(OR(J521="",K521=""),IF(OR(J521&lt;&gt;"",K521&lt;&gt;""),"Ontbrekende km-stand",""),IF(K521&lt;J521,"Controleer km-stand",IF(N521&lt;0,"Controleer privé km","OK")))</f>
        <v/>
      </c>
      <c r="R521" s="5" t="n"/>
    </row>
    <row r="522">
      <c r="A522" s="2">
        <f>IF(B522="","",COUNT($B$2:B522))</f>
        <v/>
      </c>
      <c r="B522" s="31" t="n"/>
      <c r="C522" s="4" t="n"/>
      <c r="D522" s="5" t="n"/>
      <c r="E522" s="4" t="n"/>
      <c r="F522" s="4" t="n"/>
      <c r="G522" s="5" t="n"/>
      <c r="H522" s="5" t="n"/>
      <c r="I522" s="5" t="n"/>
      <c r="J522" s="32" t="n"/>
      <c r="K522" s="32" t="n"/>
      <c r="L522" s="33">
        <f>IF(OR(J522="",K522=""),"",IFERROR(K522-J522,0))</f>
        <v/>
      </c>
      <c r="M522" s="32" t="n"/>
      <c r="N522" s="33">
        <f>IF(L522="","",IF(F522="Privé",0,L522-M522))</f>
        <v/>
      </c>
      <c r="O522" s="34">
        <f>IF(F522="","",IFERROR(VLOOKUP(F522,'Instellingen &amp; Instructies'!$A$8:$B$10,2,FALSE),0))</f>
        <v/>
      </c>
      <c r="P522" s="34">
        <f>IF(OR(N522="",O522=""),"",N522*O522)</f>
        <v/>
      </c>
      <c r="Q522" s="2">
        <f>IF(OR(J522="",K522=""),IF(OR(J522&lt;&gt;"",K522&lt;&gt;""),"Ontbrekende km-stand",""),IF(K522&lt;J522,"Controleer km-stand",IF(N522&lt;0,"Controleer privé km","OK")))</f>
        <v/>
      </c>
      <c r="R522" s="5" t="n"/>
    </row>
    <row r="523">
      <c r="A523" s="9">
        <f>IF(B523="","",COUNT($B$2:B523))</f>
        <v/>
      </c>
      <c r="B523" s="31" t="n"/>
      <c r="C523" s="4" t="n"/>
      <c r="D523" s="5" t="n"/>
      <c r="E523" s="4" t="n"/>
      <c r="F523" s="4" t="n"/>
      <c r="G523" s="5" t="n"/>
      <c r="H523" s="5" t="n"/>
      <c r="I523" s="5" t="n"/>
      <c r="J523" s="32" t="n"/>
      <c r="K523" s="32" t="n"/>
      <c r="L523" s="35">
        <f>IF(OR(J523="",K523=""),"",IFERROR(K523-J523,0))</f>
        <v/>
      </c>
      <c r="M523" s="32" t="n"/>
      <c r="N523" s="35">
        <f>IF(L523="","",IF(F523="Privé",0,L523-M523))</f>
        <v/>
      </c>
      <c r="O523" s="36">
        <f>IF(F523="","",IFERROR(VLOOKUP(F523,'Instellingen &amp; Instructies'!$A$8:$B$10,2,FALSE),0))</f>
        <v/>
      </c>
      <c r="P523" s="36">
        <f>IF(OR(N523="",O523=""),"",N523*O523)</f>
        <v/>
      </c>
      <c r="Q523" s="9">
        <f>IF(OR(J523="",K523=""),IF(OR(J523&lt;&gt;"",K523&lt;&gt;""),"Ontbrekende km-stand",""),IF(K523&lt;J523,"Controleer km-stand",IF(N523&lt;0,"Controleer privé km","OK")))</f>
        <v/>
      </c>
      <c r="R523" s="5" t="n"/>
    </row>
    <row r="524">
      <c r="A524" s="2">
        <f>IF(B524="","",COUNT($B$2:B524))</f>
        <v/>
      </c>
      <c r="B524" s="31" t="n"/>
      <c r="C524" s="4" t="n"/>
      <c r="D524" s="5" t="n"/>
      <c r="E524" s="4" t="n"/>
      <c r="F524" s="4" t="n"/>
      <c r="G524" s="5" t="n"/>
      <c r="H524" s="5" t="n"/>
      <c r="I524" s="5" t="n"/>
      <c r="J524" s="32" t="n"/>
      <c r="K524" s="32" t="n"/>
      <c r="L524" s="33">
        <f>IF(OR(J524="",K524=""),"",IFERROR(K524-J524,0))</f>
        <v/>
      </c>
      <c r="M524" s="32" t="n"/>
      <c r="N524" s="33">
        <f>IF(L524="","",IF(F524="Privé",0,L524-M524))</f>
        <v/>
      </c>
      <c r="O524" s="34">
        <f>IF(F524="","",IFERROR(VLOOKUP(F524,'Instellingen &amp; Instructies'!$A$8:$B$10,2,FALSE),0))</f>
        <v/>
      </c>
      <c r="P524" s="34">
        <f>IF(OR(N524="",O524=""),"",N524*O524)</f>
        <v/>
      </c>
      <c r="Q524" s="2">
        <f>IF(OR(J524="",K524=""),IF(OR(J524&lt;&gt;"",K524&lt;&gt;""),"Ontbrekende km-stand",""),IF(K524&lt;J524,"Controleer km-stand",IF(N524&lt;0,"Controleer privé km","OK")))</f>
        <v/>
      </c>
      <c r="R524" s="5" t="n"/>
    </row>
    <row r="525">
      <c r="A525" s="9">
        <f>IF(B525="","",COUNT($B$2:B525))</f>
        <v/>
      </c>
      <c r="B525" s="31" t="n"/>
      <c r="C525" s="4" t="n"/>
      <c r="D525" s="5" t="n"/>
      <c r="E525" s="4" t="n"/>
      <c r="F525" s="4" t="n"/>
      <c r="G525" s="5" t="n"/>
      <c r="H525" s="5" t="n"/>
      <c r="I525" s="5" t="n"/>
      <c r="J525" s="32" t="n"/>
      <c r="K525" s="32" t="n"/>
      <c r="L525" s="35">
        <f>IF(OR(J525="",K525=""),"",IFERROR(K525-J525,0))</f>
        <v/>
      </c>
      <c r="M525" s="32" t="n"/>
      <c r="N525" s="35">
        <f>IF(L525="","",IF(F525="Privé",0,L525-M525))</f>
        <v/>
      </c>
      <c r="O525" s="36">
        <f>IF(F525="","",IFERROR(VLOOKUP(F525,'Instellingen &amp; Instructies'!$A$8:$B$10,2,FALSE),0))</f>
        <v/>
      </c>
      <c r="P525" s="36">
        <f>IF(OR(N525="",O525=""),"",N525*O525)</f>
        <v/>
      </c>
      <c r="Q525" s="9">
        <f>IF(OR(J525="",K525=""),IF(OR(J525&lt;&gt;"",K525&lt;&gt;""),"Ontbrekende km-stand",""),IF(K525&lt;J525,"Controleer km-stand",IF(N525&lt;0,"Controleer privé km","OK")))</f>
        <v/>
      </c>
      <c r="R525" s="5" t="n"/>
    </row>
    <row r="526">
      <c r="A526" s="2">
        <f>IF(B526="","",COUNT($B$2:B526))</f>
        <v/>
      </c>
      <c r="B526" s="31" t="n"/>
      <c r="C526" s="4" t="n"/>
      <c r="D526" s="5" t="n"/>
      <c r="E526" s="4" t="n"/>
      <c r="F526" s="4" t="n"/>
      <c r="G526" s="5" t="n"/>
      <c r="H526" s="5" t="n"/>
      <c r="I526" s="5" t="n"/>
      <c r="J526" s="32" t="n"/>
      <c r="K526" s="32" t="n"/>
      <c r="L526" s="33">
        <f>IF(OR(J526="",K526=""),"",IFERROR(K526-J526,0))</f>
        <v/>
      </c>
      <c r="M526" s="32" t="n"/>
      <c r="N526" s="33">
        <f>IF(L526="","",IF(F526="Privé",0,L526-M526))</f>
        <v/>
      </c>
      <c r="O526" s="34">
        <f>IF(F526="","",IFERROR(VLOOKUP(F526,'Instellingen &amp; Instructies'!$A$8:$B$10,2,FALSE),0))</f>
        <v/>
      </c>
      <c r="P526" s="34">
        <f>IF(OR(N526="",O526=""),"",N526*O526)</f>
        <v/>
      </c>
      <c r="Q526" s="2">
        <f>IF(OR(J526="",K526=""),IF(OR(J526&lt;&gt;"",K526&lt;&gt;""),"Ontbrekende km-stand",""),IF(K526&lt;J526,"Controleer km-stand",IF(N526&lt;0,"Controleer privé km","OK")))</f>
        <v/>
      </c>
      <c r="R526" s="5" t="n"/>
    </row>
    <row r="527">
      <c r="A527" s="9">
        <f>IF(B527="","",COUNT($B$2:B527))</f>
        <v/>
      </c>
      <c r="B527" s="31" t="n"/>
      <c r="C527" s="4" t="n"/>
      <c r="D527" s="5" t="n"/>
      <c r="E527" s="4" t="n"/>
      <c r="F527" s="4" t="n"/>
      <c r="G527" s="5" t="n"/>
      <c r="H527" s="5" t="n"/>
      <c r="I527" s="5" t="n"/>
      <c r="J527" s="32" t="n"/>
      <c r="K527" s="32" t="n"/>
      <c r="L527" s="35">
        <f>IF(OR(J527="",K527=""),"",IFERROR(K527-J527,0))</f>
        <v/>
      </c>
      <c r="M527" s="32" t="n"/>
      <c r="N527" s="35">
        <f>IF(L527="","",IF(F527="Privé",0,L527-M527))</f>
        <v/>
      </c>
      <c r="O527" s="36">
        <f>IF(F527="","",IFERROR(VLOOKUP(F527,'Instellingen &amp; Instructies'!$A$8:$B$10,2,FALSE),0))</f>
        <v/>
      </c>
      <c r="P527" s="36">
        <f>IF(OR(N527="",O527=""),"",N527*O527)</f>
        <v/>
      </c>
      <c r="Q527" s="9">
        <f>IF(OR(J527="",K527=""),IF(OR(J527&lt;&gt;"",K527&lt;&gt;""),"Ontbrekende km-stand",""),IF(K527&lt;J527,"Controleer km-stand",IF(N527&lt;0,"Controleer privé km","OK")))</f>
        <v/>
      </c>
      <c r="R527" s="5" t="n"/>
    </row>
    <row r="528">
      <c r="A528" s="2">
        <f>IF(B528="","",COUNT($B$2:B528))</f>
        <v/>
      </c>
      <c r="B528" s="31" t="n"/>
      <c r="C528" s="4" t="n"/>
      <c r="D528" s="5" t="n"/>
      <c r="E528" s="4" t="n"/>
      <c r="F528" s="4" t="n"/>
      <c r="G528" s="5" t="n"/>
      <c r="H528" s="5" t="n"/>
      <c r="I528" s="5" t="n"/>
      <c r="J528" s="32" t="n"/>
      <c r="K528" s="32" t="n"/>
      <c r="L528" s="33">
        <f>IF(OR(J528="",K528=""),"",IFERROR(K528-J528,0))</f>
        <v/>
      </c>
      <c r="M528" s="32" t="n"/>
      <c r="N528" s="33">
        <f>IF(L528="","",IF(F528="Privé",0,L528-M528))</f>
        <v/>
      </c>
      <c r="O528" s="34">
        <f>IF(F528="","",IFERROR(VLOOKUP(F528,'Instellingen &amp; Instructies'!$A$8:$B$10,2,FALSE),0))</f>
        <v/>
      </c>
      <c r="P528" s="34">
        <f>IF(OR(N528="",O528=""),"",N528*O528)</f>
        <v/>
      </c>
      <c r="Q528" s="2">
        <f>IF(OR(J528="",K528=""),IF(OR(J528&lt;&gt;"",K528&lt;&gt;""),"Ontbrekende km-stand",""),IF(K528&lt;J528,"Controleer km-stand",IF(N528&lt;0,"Controleer privé km","OK")))</f>
        <v/>
      </c>
      <c r="R528" s="5" t="n"/>
    </row>
    <row r="529">
      <c r="A529" s="9">
        <f>IF(B529="","",COUNT($B$2:B529))</f>
        <v/>
      </c>
      <c r="B529" s="31" t="n"/>
      <c r="C529" s="4" t="n"/>
      <c r="D529" s="5" t="n"/>
      <c r="E529" s="4" t="n"/>
      <c r="F529" s="4" t="n"/>
      <c r="G529" s="5" t="n"/>
      <c r="H529" s="5" t="n"/>
      <c r="I529" s="5" t="n"/>
      <c r="J529" s="32" t="n"/>
      <c r="K529" s="32" t="n"/>
      <c r="L529" s="35">
        <f>IF(OR(J529="",K529=""),"",IFERROR(K529-J529,0))</f>
        <v/>
      </c>
      <c r="M529" s="32" t="n"/>
      <c r="N529" s="35">
        <f>IF(L529="","",IF(F529="Privé",0,L529-M529))</f>
        <v/>
      </c>
      <c r="O529" s="36">
        <f>IF(F529="","",IFERROR(VLOOKUP(F529,'Instellingen &amp; Instructies'!$A$8:$B$10,2,FALSE),0))</f>
        <v/>
      </c>
      <c r="P529" s="36">
        <f>IF(OR(N529="",O529=""),"",N529*O529)</f>
        <v/>
      </c>
      <c r="Q529" s="9">
        <f>IF(OR(J529="",K529=""),IF(OR(J529&lt;&gt;"",K529&lt;&gt;""),"Ontbrekende km-stand",""),IF(K529&lt;J529,"Controleer km-stand",IF(N529&lt;0,"Controleer privé km","OK")))</f>
        <v/>
      </c>
      <c r="R529" s="5" t="n"/>
    </row>
    <row r="530">
      <c r="A530" s="2">
        <f>IF(B530="","",COUNT($B$2:B530))</f>
        <v/>
      </c>
      <c r="B530" s="31" t="n"/>
      <c r="C530" s="4" t="n"/>
      <c r="D530" s="5" t="n"/>
      <c r="E530" s="4" t="n"/>
      <c r="F530" s="4" t="n"/>
      <c r="G530" s="5" t="n"/>
      <c r="H530" s="5" t="n"/>
      <c r="I530" s="5" t="n"/>
      <c r="J530" s="32" t="n"/>
      <c r="K530" s="32" t="n"/>
      <c r="L530" s="33">
        <f>IF(OR(J530="",K530=""),"",IFERROR(K530-J530,0))</f>
        <v/>
      </c>
      <c r="M530" s="32" t="n"/>
      <c r="N530" s="33">
        <f>IF(L530="","",IF(F530="Privé",0,L530-M530))</f>
        <v/>
      </c>
      <c r="O530" s="34">
        <f>IF(F530="","",IFERROR(VLOOKUP(F530,'Instellingen &amp; Instructies'!$A$8:$B$10,2,FALSE),0))</f>
        <v/>
      </c>
      <c r="P530" s="34">
        <f>IF(OR(N530="",O530=""),"",N530*O530)</f>
        <v/>
      </c>
      <c r="Q530" s="2">
        <f>IF(OR(J530="",K530=""),IF(OR(J530&lt;&gt;"",K530&lt;&gt;""),"Ontbrekende km-stand",""),IF(K530&lt;J530,"Controleer km-stand",IF(N530&lt;0,"Controleer privé km","OK")))</f>
        <v/>
      </c>
      <c r="R530" s="5" t="n"/>
    </row>
    <row r="531">
      <c r="A531" s="9">
        <f>IF(B531="","",COUNT($B$2:B531))</f>
        <v/>
      </c>
      <c r="B531" s="31" t="n"/>
      <c r="C531" s="4" t="n"/>
      <c r="D531" s="5" t="n"/>
      <c r="E531" s="4" t="n"/>
      <c r="F531" s="4" t="n"/>
      <c r="G531" s="5" t="n"/>
      <c r="H531" s="5" t="n"/>
      <c r="I531" s="5" t="n"/>
      <c r="J531" s="32" t="n"/>
      <c r="K531" s="32" t="n"/>
      <c r="L531" s="35">
        <f>IF(OR(J531="",K531=""),"",IFERROR(K531-J531,0))</f>
        <v/>
      </c>
      <c r="M531" s="32" t="n"/>
      <c r="N531" s="35">
        <f>IF(L531="","",IF(F531="Privé",0,L531-M531))</f>
        <v/>
      </c>
      <c r="O531" s="36">
        <f>IF(F531="","",IFERROR(VLOOKUP(F531,'Instellingen &amp; Instructies'!$A$8:$B$10,2,FALSE),0))</f>
        <v/>
      </c>
      <c r="P531" s="36">
        <f>IF(OR(N531="",O531=""),"",N531*O531)</f>
        <v/>
      </c>
      <c r="Q531" s="9">
        <f>IF(OR(J531="",K531=""),IF(OR(J531&lt;&gt;"",K531&lt;&gt;""),"Ontbrekende km-stand",""),IF(K531&lt;J531,"Controleer km-stand",IF(N531&lt;0,"Controleer privé km","OK")))</f>
        <v/>
      </c>
      <c r="R531" s="5" t="n"/>
    </row>
    <row r="532">
      <c r="A532" s="2">
        <f>IF(B532="","",COUNT($B$2:B532))</f>
        <v/>
      </c>
      <c r="B532" s="31" t="n"/>
      <c r="C532" s="4" t="n"/>
      <c r="D532" s="5" t="n"/>
      <c r="E532" s="4" t="n"/>
      <c r="F532" s="4" t="n"/>
      <c r="G532" s="5" t="n"/>
      <c r="H532" s="5" t="n"/>
      <c r="I532" s="5" t="n"/>
      <c r="J532" s="32" t="n"/>
      <c r="K532" s="32" t="n"/>
      <c r="L532" s="33">
        <f>IF(OR(J532="",K532=""),"",IFERROR(K532-J532,0))</f>
        <v/>
      </c>
      <c r="M532" s="32" t="n"/>
      <c r="N532" s="33">
        <f>IF(L532="","",IF(F532="Privé",0,L532-M532))</f>
        <v/>
      </c>
      <c r="O532" s="34">
        <f>IF(F532="","",IFERROR(VLOOKUP(F532,'Instellingen &amp; Instructies'!$A$8:$B$10,2,FALSE),0))</f>
        <v/>
      </c>
      <c r="P532" s="34">
        <f>IF(OR(N532="",O532=""),"",N532*O532)</f>
        <v/>
      </c>
      <c r="Q532" s="2">
        <f>IF(OR(J532="",K532=""),IF(OR(J532&lt;&gt;"",K532&lt;&gt;""),"Ontbrekende km-stand",""),IF(K532&lt;J532,"Controleer km-stand",IF(N532&lt;0,"Controleer privé km","OK")))</f>
        <v/>
      </c>
      <c r="R532" s="5" t="n"/>
    </row>
    <row r="533">
      <c r="A533" s="9">
        <f>IF(B533="","",COUNT($B$2:B533))</f>
        <v/>
      </c>
      <c r="B533" s="31" t="n"/>
      <c r="C533" s="4" t="n"/>
      <c r="D533" s="5" t="n"/>
      <c r="E533" s="4" t="n"/>
      <c r="F533" s="4" t="n"/>
      <c r="G533" s="5" t="n"/>
      <c r="H533" s="5" t="n"/>
      <c r="I533" s="5" t="n"/>
      <c r="J533" s="32" t="n"/>
      <c r="K533" s="32" t="n"/>
      <c r="L533" s="35">
        <f>IF(OR(J533="",K533=""),"",IFERROR(K533-J533,0))</f>
        <v/>
      </c>
      <c r="M533" s="32" t="n"/>
      <c r="N533" s="35">
        <f>IF(L533="","",IF(F533="Privé",0,L533-M533))</f>
        <v/>
      </c>
      <c r="O533" s="36">
        <f>IF(F533="","",IFERROR(VLOOKUP(F533,'Instellingen &amp; Instructies'!$A$8:$B$10,2,FALSE),0))</f>
        <v/>
      </c>
      <c r="P533" s="36">
        <f>IF(OR(N533="",O533=""),"",N533*O533)</f>
        <v/>
      </c>
      <c r="Q533" s="9">
        <f>IF(OR(J533="",K533=""),IF(OR(J533&lt;&gt;"",K533&lt;&gt;""),"Ontbrekende km-stand",""),IF(K533&lt;J533,"Controleer km-stand",IF(N533&lt;0,"Controleer privé km","OK")))</f>
        <v/>
      </c>
      <c r="R533" s="5" t="n"/>
    </row>
    <row r="534">
      <c r="A534" s="2">
        <f>IF(B534="","",COUNT($B$2:B534))</f>
        <v/>
      </c>
      <c r="B534" s="31" t="n"/>
      <c r="C534" s="4" t="n"/>
      <c r="D534" s="5" t="n"/>
      <c r="E534" s="4" t="n"/>
      <c r="F534" s="4" t="n"/>
      <c r="G534" s="5" t="n"/>
      <c r="H534" s="5" t="n"/>
      <c r="I534" s="5" t="n"/>
      <c r="J534" s="32" t="n"/>
      <c r="K534" s="32" t="n"/>
      <c r="L534" s="33">
        <f>IF(OR(J534="",K534=""),"",IFERROR(K534-J534,0))</f>
        <v/>
      </c>
      <c r="M534" s="32" t="n"/>
      <c r="N534" s="33">
        <f>IF(L534="","",IF(F534="Privé",0,L534-M534))</f>
        <v/>
      </c>
      <c r="O534" s="34">
        <f>IF(F534="","",IFERROR(VLOOKUP(F534,'Instellingen &amp; Instructies'!$A$8:$B$10,2,FALSE),0))</f>
        <v/>
      </c>
      <c r="P534" s="34">
        <f>IF(OR(N534="",O534=""),"",N534*O534)</f>
        <v/>
      </c>
      <c r="Q534" s="2">
        <f>IF(OR(J534="",K534=""),IF(OR(J534&lt;&gt;"",K534&lt;&gt;""),"Ontbrekende km-stand",""),IF(K534&lt;J534,"Controleer km-stand",IF(N534&lt;0,"Controleer privé km","OK")))</f>
        <v/>
      </c>
      <c r="R534" s="5" t="n"/>
    </row>
    <row r="535">
      <c r="A535" s="9">
        <f>IF(B535="","",COUNT($B$2:B535))</f>
        <v/>
      </c>
      <c r="B535" s="31" t="n"/>
      <c r="C535" s="4" t="n"/>
      <c r="D535" s="5" t="n"/>
      <c r="E535" s="4" t="n"/>
      <c r="F535" s="4" t="n"/>
      <c r="G535" s="5" t="n"/>
      <c r="H535" s="5" t="n"/>
      <c r="I535" s="5" t="n"/>
      <c r="J535" s="32" t="n"/>
      <c r="K535" s="32" t="n"/>
      <c r="L535" s="35">
        <f>IF(OR(J535="",K535=""),"",IFERROR(K535-J535,0))</f>
        <v/>
      </c>
      <c r="M535" s="32" t="n"/>
      <c r="N535" s="35">
        <f>IF(L535="","",IF(F535="Privé",0,L535-M535))</f>
        <v/>
      </c>
      <c r="O535" s="36">
        <f>IF(F535="","",IFERROR(VLOOKUP(F535,'Instellingen &amp; Instructies'!$A$8:$B$10,2,FALSE),0))</f>
        <v/>
      </c>
      <c r="P535" s="36">
        <f>IF(OR(N535="",O535=""),"",N535*O535)</f>
        <v/>
      </c>
      <c r="Q535" s="9">
        <f>IF(OR(J535="",K535=""),IF(OR(J535&lt;&gt;"",K535&lt;&gt;""),"Ontbrekende km-stand",""),IF(K535&lt;J535,"Controleer km-stand",IF(N535&lt;0,"Controleer privé km","OK")))</f>
        <v/>
      </c>
      <c r="R535" s="5" t="n"/>
    </row>
    <row r="536">
      <c r="A536" s="2">
        <f>IF(B536="","",COUNT($B$2:B536))</f>
        <v/>
      </c>
      <c r="B536" s="31" t="n"/>
      <c r="C536" s="4" t="n"/>
      <c r="D536" s="5" t="n"/>
      <c r="E536" s="4" t="n"/>
      <c r="F536" s="4" t="n"/>
      <c r="G536" s="5" t="n"/>
      <c r="H536" s="5" t="n"/>
      <c r="I536" s="5" t="n"/>
      <c r="J536" s="32" t="n"/>
      <c r="K536" s="32" t="n"/>
      <c r="L536" s="33">
        <f>IF(OR(J536="",K536=""),"",IFERROR(K536-J536,0))</f>
        <v/>
      </c>
      <c r="M536" s="32" t="n"/>
      <c r="N536" s="33">
        <f>IF(L536="","",IF(F536="Privé",0,L536-M536))</f>
        <v/>
      </c>
      <c r="O536" s="34">
        <f>IF(F536="","",IFERROR(VLOOKUP(F536,'Instellingen &amp; Instructies'!$A$8:$B$10,2,FALSE),0))</f>
        <v/>
      </c>
      <c r="P536" s="34">
        <f>IF(OR(N536="",O536=""),"",N536*O536)</f>
        <v/>
      </c>
      <c r="Q536" s="2">
        <f>IF(OR(J536="",K536=""),IF(OR(J536&lt;&gt;"",K536&lt;&gt;""),"Ontbrekende km-stand",""),IF(K536&lt;J536,"Controleer km-stand",IF(N536&lt;0,"Controleer privé km","OK")))</f>
        <v/>
      </c>
      <c r="R536" s="5" t="n"/>
    </row>
    <row r="537">
      <c r="A537" s="9">
        <f>IF(B537="","",COUNT($B$2:B537))</f>
        <v/>
      </c>
      <c r="B537" s="31" t="n"/>
      <c r="C537" s="4" t="n"/>
      <c r="D537" s="5" t="n"/>
      <c r="E537" s="4" t="n"/>
      <c r="F537" s="4" t="n"/>
      <c r="G537" s="5" t="n"/>
      <c r="H537" s="5" t="n"/>
      <c r="I537" s="5" t="n"/>
      <c r="J537" s="32" t="n"/>
      <c r="K537" s="32" t="n"/>
      <c r="L537" s="35">
        <f>IF(OR(J537="",K537=""),"",IFERROR(K537-J537,0))</f>
        <v/>
      </c>
      <c r="M537" s="32" t="n"/>
      <c r="N537" s="35">
        <f>IF(L537="","",IF(F537="Privé",0,L537-M537))</f>
        <v/>
      </c>
      <c r="O537" s="36">
        <f>IF(F537="","",IFERROR(VLOOKUP(F537,'Instellingen &amp; Instructies'!$A$8:$B$10,2,FALSE),0))</f>
        <v/>
      </c>
      <c r="P537" s="36">
        <f>IF(OR(N537="",O537=""),"",N537*O537)</f>
        <v/>
      </c>
      <c r="Q537" s="9">
        <f>IF(OR(J537="",K537=""),IF(OR(J537&lt;&gt;"",K537&lt;&gt;""),"Ontbrekende km-stand",""),IF(K537&lt;J537,"Controleer km-stand",IF(N537&lt;0,"Controleer privé km","OK")))</f>
        <v/>
      </c>
      <c r="R537" s="5" t="n"/>
    </row>
    <row r="538">
      <c r="A538" s="2">
        <f>IF(B538="","",COUNT($B$2:B538))</f>
        <v/>
      </c>
      <c r="B538" s="31" t="n"/>
      <c r="C538" s="4" t="n"/>
      <c r="D538" s="5" t="n"/>
      <c r="E538" s="4" t="n"/>
      <c r="F538" s="4" t="n"/>
      <c r="G538" s="5" t="n"/>
      <c r="H538" s="5" t="n"/>
      <c r="I538" s="5" t="n"/>
      <c r="J538" s="32" t="n"/>
      <c r="K538" s="32" t="n"/>
      <c r="L538" s="33">
        <f>IF(OR(J538="",K538=""),"",IFERROR(K538-J538,0))</f>
        <v/>
      </c>
      <c r="M538" s="32" t="n"/>
      <c r="N538" s="33">
        <f>IF(L538="","",IF(F538="Privé",0,L538-M538))</f>
        <v/>
      </c>
      <c r="O538" s="34">
        <f>IF(F538="","",IFERROR(VLOOKUP(F538,'Instellingen &amp; Instructies'!$A$8:$B$10,2,FALSE),0))</f>
        <v/>
      </c>
      <c r="P538" s="34">
        <f>IF(OR(N538="",O538=""),"",N538*O538)</f>
        <v/>
      </c>
      <c r="Q538" s="2">
        <f>IF(OR(J538="",K538=""),IF(OR(J538&lt;&gt;"",K538&lt;&gt;""),"Ontbrekende km-stand",""),IF(K538&lt;J538,"Controleer km-stand",IF(N538&lt;0,"Controleer privé km","OK")))</f>
        <v/>
      </c>
      <c r="R538" s="5" t="n"/>
    </row>
    <row r="539">
      <c r="A539" s="9">
        <f>IF(B539="","",COUNT($B$2:B539))</f>
        <v/>
      </c>
      <c r="B539" s="31" t="n"/>
      <c r="C539" s="4" t="n"/>
      <c r="D539" s="5" t="n"/>
      <c r="E539" s="4" t="n"/>
      <c r="F539" s="4" t="n"/>
      <c r="G539" s="5" t="n"/>
      <c r="H539" s="5" t="n"/>
      <c r="I539" s="5" t="n"/>
      <c r="J539" s="32" t="n"/>
      <c r="K539" s="32" t="n"/>
      <c r="L539" s="35">
        <f>IF(OR(J539="",K539=""),"",IFERROR(K539-J539,0))</f>
        <v/>
      </c>
      <c r="M539" s="32" t="n"/>
      <c r="N539" s="35">
        <f>IF(L539="","",IF(F539="Privé",0,L539-M539))</f>
        <v/>
      </c>
      <c r="O539" s="36">
        <f>IF(F539="","",IFERROR(VLOOKUP(F539,'Instellingen &amp; Instructies'!$A$8:$B$10,2,FALSE),0))</f>
        <v/>
      </c>
      <c r="P539" s="36">
        <f>IF(OR(N539="",O539=""),"",N539*O539)</f>
        <v/>
      </c>
      <c r="Q539" s="9">
        <f>IF(OR(J539="",K539=""),IF(OR(J539&lt;&gt;"",K539&lt;&gt;""),"Ontbrekende km-stand",""),IF(K539&lt;J539,"Controleer km-stand",IF(N539&lt;0,"Controleer privé km","OK")))</f>
        <v/>
      </c>
      <c r="R539" s="5" t="n"/>
    </row>
    <row r="540">
      <c r="A540" s="2">
        <f>IF(B540="","",COUNT($B$2:B540))</f>
        <v/>
      </c>
      <c r="B540" s="31" t="n"/>
      <c r="C540" s="4" t="n"/>
      <c r="D540" s="5" t="n"/>
      <c r="E540" s="4" t="n"/>
      <c r="F540" s="4" t="n"/>
      <c r="G540" s="5" t="n"/>
      <c r="H540" s="5" t="n"/>
      <c r="I540" s="5" t="n"/>
      <c r="J540" s="32" t="n"/>
      <c r="K540" s="32" t="n"/>
      <c r="L540" s="33">
        <f>IF(OR(J540="",K540=""),"",IFERROR(K540-J540,0))</f>
        <v/>
      </c>
      <c r="M540" s="32" t="n"/>
      <c r="N540" s="33">
        <f>IF(L540="","",IF(F540="Privé",0,L540-M540))</f>
        <v/>
      </c>
      <c r="O540" s="34">
        <f>IF(F540="","",IFERROR(VLOOKUP(F540,'Instellingen &amp; Instructies'!$A$8:$B$10,2,FALSE),0))</f>
        <v/>
      </c>
      <c r="P540" s="34">
        <f>IF(OR(N540="",O540=""),"",N540*O540)</f>
        <v/>
      </c>
      <c r="Q540" s="2">
        <f>IF(OR(J540="",K540=""),IF(OR(J540&lt;&gt;"",K540&lt;&gt;""),"Ontbrekende km-stand",""),IF(K540&lt;J540,"Controleer km-stand",IF(N540&lt;0,"Controleer privé km","OK")))</f>
        <v/>
      </c>
      <c r="R540" s="5" t="n"/>
    </row>
    <row r="541">
      <c r="A541" s="9">
        <f>IF(B541="","",COUNT($B$2:B541))</f>
        <v/>
      </c>
      <c r="B541" s="31" t="n"/>
      <c r="C541" s="4" t="n"/>
      <c r="D541" s="5" t="n"/>
      <c r="E541" s="4" t="n"/>
      <c r="F541" s="4" t="n"/>
      <c r="G541" s="5" t="n"/>
      <c r="H541" s="5" t="n"/>
      <c r="I541" s="5" t="n"/>
      <c r="J541" s="32" t="n"/>
      <c r="K541" s="32" t="n"/>
      <c r="L541" s="35">
        <f>IF(OR(J541="",K541=""),"",IFERROR(K541-J541,0))</f>
        <v/>
      </c>
      <c r="M541" s="32" t="n"/>
      <c r="N541" s="35">
        <f>IF(L541="","",IF(F541="Privé",0,L541-M541))</f>
        <v/>
      </c>
      <c r="O541" s="36">
        <f>IF(F541="","",IFERROR(VLOOKUP(F541,'Instellingen &amp; Instructies'!$A$8:$B$10,2,FALSE),0))</f>
        <v/>
      </c>
      <c r="P541" s="36">
        <f>IF(OR(N541="",O541=""),"",N541*O541)</f>
        <v/>
      </c>
      <c r="Q541" s="9">
        <f>IF(OR(J541="",K541=""),IF(OR(J541&lt;&gt;"",K541&lt;&gt;""),"Ontbrekende km-stand",""),IF(K541&lt;J541,"Controleer km-stand",IF(N541&lt;0,"Controleer privé km","OK")))</f>
        <v/>
      </c>
      <c r="R541" s="5" t="n"/>
    </row>
    <row r="542">
      <c r="A542" s="2">
        <f>IF(B542="","",COUNT($B$2:B542))</f>
        <v/>
      </c>
      <c r="B542" s="31" t="n"/>
      <c r="C542" s="4" t="n"/>
      <c r="D542" s="5" t="n"/>
      <c r="E542" s="4" t="n"/>
      <c r="F542" s="4" t="n"/>
      <c r="G542" s="5" t="n"/>
      <c r="H542" s="5" t="n"/>
      <c r="I542" s="5" t="n"/>
      <c r="J542" s="32" t="n"/>
      <c r="K542" s="32" t="n"/>
      <c r="L542" s="33">
        <f>IF(OR(J542="",K542=""),"",IFERROR(K542-J542,0))</f>
        <v/>
      </c>
      <c r="M542" s="32" t="n"/>
      <c r="N542" s="33">
        <f>IF(L542="","",IF(F542="Privé",0,L542-M542))</f>
        <v/>
      </c>
      <c r="O542" s="34">
        <f>IF(F542="","",IFERROR(VLOOKUP(F542,'Instellingen &amp; Instructies'!$A$8:$B$10,2,FALSE),0))</f>
        <v/>
      </c>
      <c r="P542" s="34">
        <f>IF(OR(N542="",O542=""),"",N542*O542)</f>
        <v/>
      </c>
      <c r="Q542" s="2">
        <f>IF(OR(J542="",K542=""),IF(OR(J542&lt;&gt;"",K542&lt;&gt;""),"Ontbrekende km-stand",""),IF(K542&lt;J542,"Controleer km-stand",IF(N542&lt;0,"Controleer privé km","OK")))</f>
        <v/>
      </c>
      <c r="R542" s="5" t="n"/>
    </row>
    <row r="543">
      <c r="A543" s="9">
        <f>IF(B543="","",COUNT($B$2:B543))</f>
        <v/>
      </c>
      <c r="B543" s="31" t="n"/>
      <c r="C543" s="4" t="n"/>
      <c r="D543" s="5" t="n"/>
      <c r="E543" s="4" t="n"/>
      <c r="F543" s="4" t="n"/>
      <c r="G543" s="5" t="n"/>
      <c r="H543" s="5" t="n"/>
      <c r="I543" s="5" t="n"/>
      <c r="J543" s="32" t="n"/>
      <c r="K543" s="32" t="n"/>
      <c r="L543" s="35">
        <f>IF(OR(J543="",K543=""),"",IFERROR(K543-J543,0))</f>
        <v/>
      </c>
      <c r="M543" s="32" t="n"/>
      <c r="N543" s="35">
        <f>IF(L543="","",IF(F543="Privé",0,L543-M543))</f>
        <v/>
      </c>
      <c r="O543" s="36">
        <f>IF(F543="","",IFERROR(VLOOKUP(F543,'Instellingen &amp; Instructies'!$A$8:$B$10,2,FALSE),0))</f>
        <v/>
      </c>
      <c r="P543" s="36">
        <f>IF(OR(N543="",O543=""),"",N543*O543)</f>
        <v/>
      </c>
      <c r="Q543" s="9">
        <f>IF(OR(J543="",K543=""),IF(OR(J543&lt;&gt;"",K543&lt;&gt;""),"Ontbrekende km-stand",""),IF(K543&lt;J543,"Controleer km-stand",IF(N543&lt;0,"Controleer privé km","OK")))</f>
        <v/>
      </c>
      <c r="R543" s="5" t="n"/>
    </row>
    <row r="544">
      <c r="A544" s="2">
        <f>IF(B544="","",COUNT($B$2:B544))</f>
        <v/>
      </c>
      <c r="B544" s="31" t="n"/>
      <c r="C544" s="4" t="n"/>
      <c r="D544" s="5" t="n"/>
      <c r="E544" s="4" t="n"/>
      <c r="F544" s="4" t="n"/>
      <c r="G544" s="5" t="n"/>
      <c r="H544" s="5" t="n"/>
      <c r="I544" s="5" t="n"/>
      <c r="J544" s="32" t="n"/>
      <c r="K544" s="32" t="n"/>
      <c r="L544" s="33">
        <f>IF(OR(J544="",K544=""),"",IFERROR(K544-J544,0))</f>
        <v/>
      </c>
      <c r="M544" s="32" t="n"/>
      <c r="N544" s="33">
        <f>IF(L544="","",IF(F544="Privé",0,L544-M544))</f>
        <v/>
      </c>
      <c r="O544" s="34">
        <f>IF(F544="","",IFERROR(VLOOKUP(F544,'Instellingen &amp; Instructies'!$A$8:$B$10,2,FALSE),0))</f>
        <v/>
      </c>
      <c r="P544" s="34">
        <f>IF(OR(N544="",O544=""),"",N544*O544)</f>
        <v/>
      </c>
      <c r="Q544" s="2">
        <f>IF(OR(J544="",K544=""),IF(OR(J544&lt;&gt;"",K544&lt;&gt;""),"Ontbrekende km-stand",""),IF(K544&lt;J544,"Controleer km-stand",IF(N544&lt;0,"Controleer privé km","OK")))</f>
        <v/>
      </c>
      <c r="R544" s="5" t="n"/>
    </row>
    <row r="545">
      <c r="A545" s="9">
        <f>IF(B545="","",COUNT($B$2:B545))</f>
        <v/>
      </c>
      <c r="B545" s="31" t="n"/>
      <c r="C545" s="4" t="n"/>
      <c r="D545" s="5" t="n"/>
      <c r="E545" s="4" t="n"/>
      <c r="F545" s="4" t="n"/>
      <c r="G545" s="5" t="n"/>
      <c r="H545" s="5" t="n"/>
      <c r="I545" s="5" t="n"/>
      <c r="J545" s="32" t="n"/>
      <c r="K545" s="32" t="n"/>
      <c r="L545" s="35">
        <f>IF(OR(J545="",K545=""),"",IFERROR(K545-J545,0))</f>
        <v/>
      </c>
      <c r="M545" s="32" t="n"/>
      <c r="N545" s="35">
        <f>IF(L545="","",IF(F545="Privé",0,L545-M545))</f>
        <v/>
      </c>
      <c r="O545" s="36">
        <f>IF(F545="","",IFERROR(VLOOKUP(F545,'Instellingen &amp; Instructies'!$A$8:$B$10,2,FALSE),0))</f>
        <v/>
      </c>
      <c r="P545" s="36">
        <f>IF(OR(N545="",O545=""),"",N545*O545)</f>
        <v/>
      </c>
      <c r="Q545" s="9">
        <f>IF(OR(J545="",K545=""),IF(OR(J545&lt;&gt;"",K545&lt;&gt;""),"Ontbrekende km-stand",""),IF(K545&lt;J545,"Controleer km-stand",IF(N545&lt;0,"Controleer privé km","OK")))</f>
        <v/>
      </c>
      <c r="R545" s="5" t="n"/>
    </row>
    <row r="546">
      <c r="A546" s="2">
        <f>IF(B546="","",COUNT($B$2:B546))</f>
        <v/>
      </c>
      <c r="B546" s="31" t="n"/>
      <c r="C546" s="4" t="n"/>
      <c r="D546" s="5" t="n"/>
      <c r="E546" s="4" t="n"/>
      <c r="F546" s="4" t="n"/>
      <c r="G546" s="5" t="n"/>
      <c r="H546" s="5" t="n"/>
      <c r="I546" s="5" t="n"/>
      <c r="J546" s="32" t="n"/>
      <c r="K546" s="32" t="n"/>
      <c r="L546" s="33">
        <f>IF(OR(J546="",K546=""),"",IFERROR(K546-J546,0))</f>
        <v/>
      </c>
      <c r="M546" s="32" t="n"/>
      <c r="N546" s="33">
        <f>IF(L546="","",IF(F546="Privé",0,L546-M546))</f>
        <v/>
      </c>
      <c r="O546" s="34">
        <f>IF(F546="","",IFERROR(VLOOKUP(F546,'Instellingen &amp; Instructies'!$A$8:$B$10,2,FALSE),0))</f>
        <v/>
      </c>
      <c r="P546" s="34">
        <f>IF(OR(N546="",O546=""),"",N546*O546)</f>
        <v/>
      </c>
      <c r="Q546" s="2">
        <f>IF(OR(J546="",K546=""),IF(OR(J546&lt;&gt;"",K546&lt;&gt;""),"Ontbrekende km-stand",""),IF(K546&lt;J546,"Controleer km-stand",IF(N546&lt;0,"Controleer privé km","OK")))</f>
        <v/>
      </c>
      <c r="R546" s="5" t="n"/>
    </row>
    <row r="547">
      <c r="A547" s="9">
        <f>IF(B547="","",COUNT($B$2:B547))</f>
        <v/>
      </c>
      <c r="B547" s="31" t="n"/>
      <c r="C547" s="4" t="n"/>
      <c r="D547" s="5" t="n"/>
      <c r="E547" s="4" t="n"/>
      <c r="F547" s="4" t="n"/>
      <c r="G547" s="5" t="n"/>
      <c r="H547" s="5" t="n"/>
      <c r="I547" s="5" t="n"/>
      <c r="J547" s="32" t="n"/>
      <c r="K547" s="32" t="n"/>
      <c r="L547" s="35">
        <f>IF(OR(J547="",K547=""),"",IFERROR(K547-J547,0))</f>
        <v/>
      </c>
      <c r="M547" s="32" t="n"/>
      <c r="N547" s="35">
        <f>IF(L547="","",IF(F547="Privé",0,L547-M547))</f>
        <v/>
      </c>
      <c r="O547" s="36">
        <f>IF(F547="","",IFERROR(VLOOKUP(F547,'Instellingen &amp; Instructies'!$A$8:$B$10,2,FALSE),0))</f>
        <v/>
      </c>
      <c r="P547" s="36">
        <f>IF(OR(N547="",O547=""),"",N547*O547)</f>
        <v/>
      </c>
      <c r="Q547" s="9">
        <f>IF(OR(J547="",K547=""),IF(OR(J547&lt;&gt;"",K547&lt;&gt;""),"Ontbrekende km-stand",""),IF(K547&lt;J547,"Controleer km-stand",IF(N547&lt;0,"Controleer privé km","OK")))</f>
        <v/>
      </c>
      <c r="R547" s="5" t="n"/>
    </row>
    <row r="548">
      <c r="A548" s="2">
        <f>IF(B548="","",COUNT($B$2:B548))</f>
        <v/>
      </c>
      <c r="B548" s="31" t="n"/>
      <c r="C548" s="4" t="n"/>
      <c r="D548" s="5" t="n"/>
      <c r="E548" s="4" t="n"/>
      <c r="F548" s="4" t="n"/>
      <c r="G548" s="5" t="n"/>
      <c r="H548" s="5" t="n"/>
      <c r="I548" s="5" t="n"/>
      <c r="J548" s="32" t="n"/>
      <c r="K548" s="32" t="n"/>
      <c r="L548" s="33">
        <f>IF(OR(J548="",K548=""),"",IFERROR(K548-J548,0))</f>
        <v/>
      </c>
      <c r="M548" s="32" t="n"/>
      <c r="N548" s="33">
        <f>IF(L548="","",IF(F548="Privé",0,L548-M548))</f>
        <v/>
      </c>
      <c r="O548" s="34">
        <f>IF(F548="","",IFERROR(VLOOKUP(F548,'Instellingen &amp; Instructies'!$A$8:$B$10,2,FALSE),0))</f>
        <v/>
      </c>
      <c r="P548" s="34">
        <f>IF(OR(N548="",O548=""),"",N548*O548)</f>
        <v/>
      </c>
      <c r="Q548" s="2">
        <f>IF(OR(J548="",K548=""),IF(OR(J548&lt;&gt;"",K548&lt;&gt;""),"Ontbrekende km-stand",""),IF(K548&lt;J548,"Controleer km-stand",IF(N548&lt;0,"Controleer privé km","OK")))</f>
        <v/>
      </c>
      <c r="R548" s="5" t="n"/>
    </row>
    <row r="549">
      <c r="A549" s="9">
        <f>IF(B549="","",COUNT($B$2:B549))</f>
        <v/>
      </c>
      <c r="B549" s="31" t="n"/>
      <c r="C549" s="4" t="n"/>
      <c r="D549" s="5" t="n"/>
      <c r="E549" s="4" t="n"/>
      <c r="F549" s="4" t="n"/>
      <c r="G549" s="5" t="n"/>
      <c r="H549" s="5" t="n"/>
      <c r="I549" s="5" t="n"/>
      <c r="J549" s="32" t="n"/>
      <c r="K549" s="32" t="n"/>
      <c r="L549" s="35">
        <f>IF(OR(J549="",K549=""),"",IFERROR(K549-J549,0))</f>
        <v/>
      </c>
      <c r="M549" s="32" t="n"/>
      <c r="N549" s="35">
        <f>IF(L549="","",IF(F549="Privé",0,L549-M549))</f>
        <v/>
      </c>
      <c r="O549" s="36">
        <f>IF(F549="","",IFERROR(VLOOKUP(F549,'Instellingen &amp; Instructies'!$A$8:$B$10,2,FALSE),0))</f>
        <v/>
      </c>
      <c r="P549" s="36">
        <f>IF(OR(N549="",O549=""),"",N549*O549)</f>
        <v/>
      </c>
      <c r="Q549" s="9">
        <f>IF(OR(J549="",K549=""),IF(OR(J549&lt;&gt;"",K549&lt;&gt;""),"Ontbrekende km-stand",""),IF(K549&lt;J549,"Controleer km-stand",IF(N549&lt;0,"Controleer privé km","OK")))</f>
        <v/>
      </c>
      <c r="R549" s="5" t="n"/>
    </row>
    <row r="550">
      <c r="A550" s="2">
        <f>IF(B550="","",COUNT($B$2:B550))</f>
        <v/>
      </c>
      <c r="B550" s="31" t="n"/>
      <c r="C550" s="4" t="n"/>
      <c r="D550" s="5" t="n"/>
      <c r="E550" s="4" t="n"/>
      <c r="F550" s="4" t="n"/>
      <c r="G550" s="5" t="n"/>
      <c r="H550" s="5" t="n"/>
      <c r="I550" s="5" t="n"/>
      <c r="J550" s="32" t="n"/>
      <c r="K550" s="32" t="n"/>
      <c r="L550" s="33">
        <f>IF(OR(J550="",K550=""),"",IFERROR(K550-J550,0))</f>
        <v/>
      </c>
      <c r="M550" s="32" t="n"/>
      <c r="N550" s="33">
        <f>IF(L550="","",IF(F550="Privé",0,L550-M550))</f>
        <v/>
      </c>
      <c r="O550" s="34">
        <f>IF(F550="","",IFERROR(VLOOKUP(F550,'Instellingen &amp; Instructies'!$A$8:$B$10,2,FALSE),0))</f>
        <v/>
      </c>
      <c r="P550" s="34">
        <f>IF(OR(N550="",O550=""),"",N550*O550)</f>
        <v/>
      </c>
      <c r="Q550" s="2">
        <f>IF(OR(J550="",K550=""),IF(OR(J550&lt;&gt;"",K550&lt;&gt;""),"Ontbrekende km-stand",""),IF(K550&lt;J550,"Controleer km-stand",IF(N550&lt;0,"Controleer privé km","OK")))</f>
        <v/>
      </c>
      <c r="R550" s="5" t="n"/>
    </row>
    <row r="551">
      <c r="A551" s="9">
        <f>IF(B551="","",COUNT($B$2:B551))</f>
        <v/>
      </c>
      <c r="B551" s="31" t="n"/>
      <c r="C551" s="4" t="n"/>
      <c r="D551" s="5" t="n"/>
      <c r="E551" s="4" t="n"/>
      <c r="F551" s="4" t="n"/>
      <c r="G551" s="5" t="n"/>
      <c r="H551" s="5" t="n"/>
      <c r="I551" s="5" t="n"/>
      <c r="J551" s="32" t="n"/>
      <c r="K551" s="32" t="n"/>
      <c r="L551" s="35">
        <f>IF(OR(J551="",K551=""),"",IFERROR(K551-J551,0))</f>
        <v/>
      </c>
      <c r="M551" s="32" t="n"/>
      <c r="N551" s="35">
        <f>IF(L551="","",IF(F551="Privé",0,L551-M551))</f>
        <v/>
      </c>
      <c r="O551" s="36">
        <f>IF(F551="","",IFERROR(VLOOKUP(F551,'Instellingen &amp; Instructies'!$A$8:$B$10,2,FALSE),0))</f>
        <v/>
      </c>
      <c r="P551" s="36">
        <f>IF(OR(N551="",O551=""),"",N551*O551)</f>
        <v/>
      </c>
      <c r="Q551" s="9">
        <f>IF(OR(J551="",K551=""),IF(OR(J551&lt;&gt;"",K551&lt;&gt;""),"Ontbrekende km-stand",""),IF(K551&lt;J551,"Controleer km-stand",IF(N551&lt;0,"Controleer privé km","OK")))</f>
        <v/>
      </c>
      <c r="R551" s="5" t="n"/>
    </row>
    <row r="552">
      <c r="A552" s="2">
        <f>IF(B552="","",COUNT($B$2:B552))</f>
        <v/>
      </c>
      <c r="B552" s="31" t="n"/>
      <c r="C552" s="4" t="n"/>
      <c r="D552" s="5" t="n"/>
      <c r="E552" s="4" t="n"/>
      <c r="F552" s="4" t="n"/>
      <c r="G552" s="5" t="n"/>
      <c r="H552" s="5" t="n"/>
      <c r="I552" s="5" t="n"/>
      <c r="J552" s="32" t="n"/>
      <c r="K552" s="32" t="n"/>
      <c r="L552" s="33">
        <f>IF(OR(J552="",K552=""),"",IFERROR(K552-J552,0))</f>
        <v/>
      </c>
      <c r="M552" s="32" t="n"/>
      <c r="N552" s="33">
        <f>IF(L552="","",IF(F552="Privé",0,L552-M552))</f>
        <v/>
      </c>
      <c r="O552" s="34">
        <f>IF(F552="","",IFERROR(VLOOKUP(F552,'Instellingen &amp; Instructies'!$A$8:$B$10,2,FALSE),0))</f>
        <v/>
      </c>
      <c r="P552" s="34">
        <f>IF(OR(N552="",O552=""),"",N552*O552)</f>
        <v/>
      </c>
      <c r="Q552" s="2">
        <f>IF(OR(J552="",K552=""),IF(OR(J552&lt;&gt;"",K552&lt;&gt;""),"Ontbrekende km-stand",""),IF(K552&lt;J552,"Controleer km-stand",IF(N552&lt;0,"Controleer privé km","OK")))</f>
        <v/>
      </c>
      <c r="R552" s="5" t="n"/>
    </row>
    <row r="553">
      <c r="A553" s="9">
        <f>IF(B553="","",COUNT($B$2:B553))</f>
        <v/>
      </c>
      <c r="B553" s="31" t="n"/>
      <c r="C553" s="4" t="n"/>
      <c r="D553" s="5" t="n"/>
      <c r="E553" s="4" t="n"/>
      <c r="F553" s="4" t="n"/>
      <c r="G553" s="5" t="n"/>
      <c r="H553" s="5" t="n"/>
      <c r="I553" s="5" t="n"/>
      <c r="J553" s="32" t="n"/>
      <c r="K553" s="32" t="n"/>
      <c r="L553" s="35">
        <f>IF(OR(J553="",K553=""),"",IFERROR(K553-J553,0))</f>
        <v/>
      </c>
      <c r="M553" s="32" t="n"/>
      <c r="N553" s="35">
        <f>IF(L553="","",IF(F553="Privé",0,L553-M553))</f>
        <v/>
      </c>
      <c r="O553" s="36">
        <f>IF(F553="","",IFERROR(VLOOKUP(F553,'Instellingen &amp; Instructies'!$A$8:$B$10,2,FALSE),0))</f>
        <v/>
      </c>
      <c r="P553" s="36">
        <f>IF(OR(N553="",O553=""),"",N553*O553)</f>
        <v/>
      </c>
      <c r="Q553" s="9">
        <f>IF(OR(J553="",K553=""),IF(OR(J553&lt;&gt;"",K553&lt;&gt;""),"Ontbrekende km-stand",""),IF(K553&lt;J553,"Controleer km-stand",IF(N553&lt;0,"Controleer privé km","OK")))</f>
        <v/>
      </c>
      <c r="R553" s="5" t="n"/>
    </row>
    <row r="554">
      <c r="A554" s="2">
        <f>IF(B554="","",COUNT($B$2:B554))</f>
        <v/>
      </c>
      <c r="B554" s="31" t="n"/>
      <c r="C554" s="4" t="n"/>
      <c r="D554" s="5" t="n"/>
      <c r="E554" s="4" t="n"/>
      <c r="F554" s="4" t="n"/>
      <c r="G554" s="5" t="n"/>
      <c r="H554" s="5" t="n"/>
      <c r="I554" s="5" t="n"/>
      <c r="J554" s="32" t="n"/>
      <c r="K554" s="32" t="n"/>
      <c r="L554" s="33">
        <f>IF(OR(J554="",K554=""),"",IFERROR(K554-J554,0))</f>
        <v/>
      </c>
      <c r="M554" s="32" t="n"/>
      <c r="N554" s="33">
        <f>IF(L554="","",IF(F554="Privé",0,L554-M554))</f>
        <v/>
      </c>
      <c r="O554" s="34">
        <f>IF(F554="","",IFERROR(VLOOKUP(F554,'Instellingen &amp; Instructies'!$A$8:$B$10,2,FALSE),0))</f>
        <v/>
      </c>
      <c r="P554" s="34">
        <f>IF(OR(N554="",O554=""),"",N554*O554)</f>
        <v/>
      </c>
      <c r="Q554" s="2">
        <f>IF(OR(J554="",K554=""),IF(OR(J554&lt;&gt;"",K554&lt;&gt;""),"Ontbrekende km-stand",""),IF(K554&lt;J554,"Controleer km-stand",IF(N554&lt;0,"Controleer privé km","OK")))</f>
        <v/>
      </c>
      <c r="R554" s="5" t="n"/>
    </row>
    <row r="555">
      <c r="A555" s="9">
        <f>IF(B555="","",COUNT($B$2:B555))</f>
        <v/>
      </c>
      <c r="B555" s="31" t="n"/>
      <c r="C555" s="4" t="n"/>
      <c r="D555" s="5" t="n"/>
      <c r="E555" s="4" t="n"/>
      <c r="F555" s="4" t="n"/>
      <c r="G555" s="5" t="n"/>
      <c r="H555" s="5" t="n"/>
      <c r="I555" s="5" t="n"/>
      <c r="J555" s="32" t="n"/>
      <c r="K555" s="32" t="n"/>
      <c r="L555" s="35">
        <f>IF(OR(J555="",K555=""),"",IFERROR(K555-J555,0))</f>
        <v/>
      </c>
      <c r="M555" s="32" t="n"/>
      <c r="N555" s="35">
        <f>IF(L555="","",IF(F555="Privé",0,L555-M555))</f>
        <v/>
      </c>
      <c r="O555" s="36">
        <f>IF(F555="","",IFERROR(VLOOKUP(F555,'Instellingen &amp; Instructies'!$A$8:$B$10,2,FALSE),0))</f>
        <v/>
      </c>
      <c r="P555" s="36">
        <f>IF(OR(N555="",O555=""),"",N555*O555)</f>
        <v/>
      </c>
      <c r="Q555" s="9">
        <f>IF(OR(J555="",K555=""),IF(OR(J555&lt;&gt;"",K555&lt;&gt;""),"Ontbrekende km-stand",""),IF(K555&lt;J555,"Controleer km-stand",IF(N555&lt;0,"Controleer privé km","OK")))</f>
        <v/>
      </c>
      <c r="R555" s="5" t="n"/>
    </row>
    <row r="556">
      <c r="A556" s="2">
        <f>IF(B556="","",COUNT($B$2:B556))</f>
        <v/>
      </c>
      <c r="B556" s="31" t="n"/>
      <c r="C556" s="4" t="n"/>
      <c r="D556" s="5" t="n"/>
      <c r="E556" s="4" t="n"/>
      <c r="F556" s="4" t="n"/>
      <c r="G556" s="5" t="n"/>
      <c r="H556" s="5" t="n"/>
      <c r="I556" s="5" t="n"/>
      <c r="J556" s="32" t="n"/>
      <c r="K556" s="32" t="n"/>
      <c r="L556" s="33">
        <f>IF(OR(J556="",K556=""),"",IFERROR(K556-J556,0))</f>
        <v/>
      </c>
      <c r="M556" s="32" t="n"/>
      <c r="N556" s="33">
        <f>IF(L556="","",IF(F556="Privé",0,L556-M556))</f>
        <v/>
      </c>
      <c r="O556" s="34">
        <f>IF(F556="","",IFERROR(VLOOKUP(F556,'Instellingen &amp; Instructies'!$A$8:$B$10,2,FALSE),0))</f>
        <v/>
      </c>
      <c r="P556" s="34">
        <f>IF(OR(N556="",O556=""),"",N556*O556)</f>
        <v/>
      </c>
      <c r="Q556" s="2">
        <f>IF(OR(J556="",K556=""),IF(OR(J556&lt;&gt;"",K556&lt;&gt;""),"Ontbrekende km-stand",""),IF(K556&lt;J556,"Controleer km-stand",IF(N556&lt;0,"Controleer privé km","OK")))</f>
        <v/>
      </c>
      <c r="R556" s="5" t="n"/>
    </row>
    <row r="557">
      <c r="A557" s="9">
        <f>IF(B557="","",COUNT($B$2:B557))</f>
        <v/>
      </c>
      <c r="B557" s="31" t="n"/>
      <c r="C557" s="4" t="n"/>
      <c r="D557" s="5" t="n"/>
      <c r="E557" s="4" t="n"/>
      <c r="F557" s="4" t="n"/>
      <c r="G557" s="5" t="n"/>
      <c r="H557" s="5" t="n"/>
      <c r="I557" s="5" t="n"/>
      <c r="J557" s="32" t="n"/>
      <c r="K557" s="32" t="n"/>
      <c r="L557" s="35">
        <f>IF(OR(J557="",K557=""),"",IFERROR(K557-J557,0))</f>
        <v/>
      </c>
      <c r="M557" s="32" t="n"/>
      <c r="N557" s="35">
        <f>IF(L557="","",IF(F557="Privé",0,L557-M557))</f>
        <v/>
      </c>
      <c r="O557" s="36">
        <f>IF(F557="","",IFERROR(VLOOKUP(F557,'Instellingen &amp; Instructies'!$A$8:$B$10,2,FALSE),0))</f>
        <v/>
      </c>
      <c r="P557" s="36">
        <f>IF(OR(N557="",O557=""),"",N557*O557)</f>
        <v/>
      </c>
      <c r="Q557" s="9">
        <f>IF(OR(J557="",K557=""),IF(OR(J557&lt;&gt;"",K557&lt;&gt;""),"Ontbrekende km-stand",""),IF(K557&lt;J557,"Controleer km-stand",IF(N557&lt;0,"Controleer privé km","OK")))</f>
        <v/>
      </c>
      <c r="R557" s="5" t="n"/>
    </row>
    <row r="558">
      <c r="A558" s="2">
        <f>IF(B558="","",COUNT($B$2:B558))</f>
        <v/>
      </c>
      <c r="B558" s="31" t="n"/>
      <c r="C558" s="4" t="n"/>
      <c r="D558" s="5" t="n"/>
      <c r="E558" s="4" t="n"/>
      <c r="F558" s="4" t="n"/>
      <c r="G558" s="5" t="n"/>
      <c r="H558" s="5" t="n"/>
      <c r="I558" s="5" t="n"/>
      <c r="J558" s="32" t="n"/>
      <c r="K558" s="32" t="n"/>
      <c r="L558" s="33">
        <f>IF(OR(J558="",K558=""),"",IFERROR(K558-J558,0))</f>
        <v/>
      </c>
      <c r="M558" s="32" t="n"/>
      <c r="N558" s="33">
        <f>IF(L558="","",IF(F558="Privé",0,L558-M558))</f>
        <v/>
      </c>
      <c r="O558" s="34">
        <f>IF(F558="","",IFERROR(VLOOKUP(F558,'Instellingen &amp; Instructies'!$A$8:$B$10,2,FALSE),0))</f>
        <v/>
      </c>
      <c r="P558" s="34">
        <f>IF(OR(N558="",O558=""),"",N558*O558)</f>
        <v/>
      </c>
      <c r="Q558" s="2">
        <f>IF(OR(J558="",K558=""),IF(OR(J558&lt;&gt;"",K558&lt;&gt;""),"Ontbrekende km-stand",""),IF(K558&lt;J558,"Controleer km-stand",IF(N558&lt;0,"Controleer privé km","OK")))</f>
        <v/>
      </c>
      <c r="R558" s="5" t="n"/>
    </row>
    <row r="559">
      <c r="A559" s="9">
        <f>IF(B559="","",COUNT($B$2:B559))</f>
        <v/>
      </c>
      <c r="B559" s="31" t="n"/>
      <c r="C559" s="4" t="n"/>
      <c r="D559" s="5" t="n"/>
      <c r="E559" s="4" t="n"/>
      <c r="F559" s="4" t="n"/>
      <c r="G559" s="5" t="n"/>
      <c r="H559" s="5" t="n"/>
      <c r="I559" s="5" t="n"/>
      <c r="J559" s="32" t="n"/>
      <c r="K559" s="32" t="n"/>
      <c r="L559" s="35">
        <f>IF(OR(J559="",K559=""),"",IFERROR(K559-J559,0))</f>
        <v/>
      </c>
      <c r="M559" s="32" t="n"/>
      <c r="N559" s="35">
        <f>IF(L559="","",IF(F559="Privé",0,L559-M559))</f>
        <v/>
      </c>
      <c r="O559" s="36">
        <f>IF(F559="","",IFERROR(VLOOKUP(F559,'Instellingen &amp; Instructies'!$A$8:$B$10,2,FALSE),0))</f>
        <v/>
      </c>
      <c r="P559" s="36">
        <f>IF(OR(N559="",O559=""),"",N559*O559)</f>
        <v/>
      </c>
      <c r="Q559" s="9">
        <f>IF(OR(J559="",K559=""),IF(OR(J559&lt;&gt;"",K559&lt;&gt;""),"Ontbrekende km-stand",""),IF(K559&lt;J559,"Controleer km-stand",IF(N559&lt;0,"Controleer privé km","OK")))</f>
        <v/>
      </c>
      <c r="R559" s="5" t="n"/>
    </row>
    <row r="560">
      <c r="A560" s="2">
        <f>IF(B560="","",COUNT($B$2:B560))</f>
        <v/>
      </c>
      <c r="B560" s="31" t="n"/>
      <c r="C560" s="4" t="n"/>
      <c r="D560" s="5" t="n"/>
      <c r="E560" s="4" t="n"/>
      <c r="F560" s="4" t="n"/>
      <c r="G560" s="5" t="n"/>
      <c r="H560" s="5" t="n"/>
      <c r="I560" s="5" t="n"/>
      <c r="J560" s="32" t="n"/>
      <c r="K560" s="32" t="n"/>
      <c r="L560" s="33">
        <f>IF(OR(J560="",K560=""),"",IFERROR(K560-J560,0))</f>
        <v/>
      </c>
      <c r="M560" s="32" t="n"/>
      <c r="N560" s="33">
        <f>IF(L560="","",IF(F560="Privé",0,L560-M560))</f>
        <v/>
      </c>
      <c r="O560" s="34">
        <f>IF(F560="","",IFERROR(VLOOKUP(F560,'Instellingen &amp; Instructies'!$A$8:$B$10,2,FALSE),0))</f>
        <v/>
      </c>
      <c r="P560" s="34">
        <f>IF(OR(N560="",O560=""),"",N560*O560)</f>
        <v/>
      </c>
      <c r="Q560" s="2">
        <f>IF(OR(J560="",K560=""),IF(OR(J560&lt;&gt;"",K560&lt;&gt;""),"Ontbrekende km-stand",""),IF(K560&lt;J560,"Controleer km-stand",IF(N560&lt;0,"Controleer privé km","OK")))</f>
        <v/>
      </c>
      <c r="R560" s="5" t="n"/>
    </row>
    <row r="561">
      <c r="A561" s="9">
        <f>IF(B561="","",COUNT($B$2:B561))</f>
        <v/>
      </c>
      <c r="B561" s="31" t="n"/>
      <c r="C561" s="4" t="n"/>
      <c r="D561" s="5" t="n"/>
      <c r="E561" s="4" t="n"/>
      <c r="F561" s="4" t="n"/>
      <c r="G561" s="5" t="n"/>
      <c r="H561" s="5" t="n"/>
      <c r="I561" s="5" t="n"/>
      <c r="J561" s="32" t="n"/>
      <c r="K561" s="32" t="n"/>
      <c r="L561" s="35">
        <f>IF(OR(J561="",K561=""),"",IFERROR(K561-J561,0))</f>
        <v/>
      </c>
      <c r="M561" s="32" t="n"/>
      <c r="N561" s="35">
        <f>IF(L561="","",IF(F561="Privé",0,L561-M561))</f>
        <v/>
      </c>
      <c r="O561" s="36">
        <f>IF(F561="","",IFERROR(VLOOKUP(F561,'Instellingen &amp; Instructies'!$A$8:$B$10,2,FALSE),0))</f>
        <v/>
      </c>
      <c r="P561" s="36">
        <f>IF(OR(N561="",O561=""),"",N561*O561)</f>
        <v/>
      </c>
      <c r="Q561" s="9">
        <f>IF(OR(J561="",K561=""),IF(OR(J561&lt;&gt;"",K561&lt;&gt;""),"Ontbrekende km-stand",""),IF(K561&lt;J561,"Controleer km-stand",IF(N561&lt;0,"Controleer privé km","OK")))</f>
        <v/>
      </c>
      <c r="R561" s="5" t="n"/>
    </row>
    <row r="562">
      <c r="A562" s="2">
        <f>IF(B562="","",COUNT($B$2:B562))</f>
        <v/>
      </c>
      <c r="B562" s="31" t="n"/>
      <c r="C562" s="4" t="n"/>
      <c r="D562" s="5" t="n"/>
      <c r="E562" s="4" t="n"/>
      <c r="F562" s="4" t="n"/>
      <c r="G562" s="5" t="n"/>
      <c r="H562" s="5" t="n"/>
      <c r="I562" s="5" t="n"/>
      <c r="J562" s="32" t="n"/>
      <c r="K562" s="32" t="n"/>
      <c r="L562" s="33">
        <f>IF(OR(J562="",K562=""),"",IFERROR(K562-J562,0))</f>
        <v/>
      </c>
      <c r="M562" s="32" t="n"/>
      <c r="N562" s="33">
        <f>IF(L562="","",IF(F562="Privé",0,L562-M562))</f>
        <v/>
      </c>
      <c r="O562" s="34">
        <f>IF(F562="","",IFERROR(VLOOKUP(F562,'Instellingen &amp; Instructies'!$A$8:$B$10,2,FALSE),0))</f>
        <v/>
      </c>
      <c r="P562" s="34">
        <f>IF(OR(N562="",O562=""),"",N562*O562)</f>
        <v/>
      </c>
      <c r="Q562" s="2">
        <f>IF(OR(J562="",K562=""),IF(OR(J562&lt;&gt;"",K562&lt;&gt;""),"Ontbrekende km-stand",""),IF(K562&lt;J562,"Controleer km-stand",IF(N562&lt;0,"Controleer privé km","OK")))</f>
        <v/>
      </c>
      <c r="R562" s="5" t="n"/>
    </row>
    <row r="563">
      <c r="A563" s="9">
        <f>IF(B563="","",COUNT($B$2:B563))</f>
        <v/>
      </c>
      <c r="B563" s="31" t="n"/>
      <c r="C563" s="4" t="n"/>
      <c r="D563" s="5" t="n"/>
      <c r="E563" s="4" t="n"/>
      <c r="F563" s="4" t="n"/>
      <c r="G563" s="5" t="n"/>
      <c r="H563" s="5" t="n"/>
      <c r="I563" s="5" t="n"/>
      <c r="J563" s="32" t="n"/>
      <c r="K563" s="32" t="n"/>
      <c r="L563" s="35">
        <f>IF(OR(J563="",K563=""),"",IFERROR(K563-J563,0))</f>
        <v/>
      </c>
      <c r="M563" s="32" t="n"/>
      <c r="N563" s="35">
        <f>IF(L563="","",IF(F563="Privé",0,L563-M563))</f>
        <v/>
      </c>
      <c r="O563" s="36">
        <f>IF(F563="","",IFERROR(VLOOKUP(F563,'Instellingen &amp; Instructies'!$A$8:$B$10,2,FALSE),0))</f>
        <v/>
      </c>
      <c r="P563" s="36">
        <f>IF(OR(N563="",O563=""),"",N563*O563)</f>
        <v/>
      </c>
      <c r="Q563" s="9">
        <f>IF(OR(J563="",K563=""),IF(OR(J563&lt;&gt;"",K563&lt;&gt;""),"Ontbrekende km-stand",""),IF(K563&lt;J563,"Controleer km-stand",IF(N563&lt;0,"Controleer privé km","OK")))</f>
        <v/>
      </c>
      <c r="R563" s="5" t="n"/>
    </row>
    <row r="564">
      <c r="A564" s="2">
        <f>IF(B564="","",COUNT($B$2:B564))</f>
        <v/>
      </c>
      <c r="B564" s="31" t="n"/>
      <c r="C564" s="4" t="n"/>
      <c r="D564" s="5" t="n"/>
      <c r="E564" s="4" t="n"/>
      <c r="F564" s="4" t="n"/>
      <c r="G564" s="5" t="n"/>
      <c r="H564" s="5" t="n"/>
      <c r="I564" s="5" t="n"/>
      <c r="J564" s="32" t="n"/>
      <c r="K564" s="32" t="n"/>
      <c r="L564" s="33">
        <f>IF(OR(J564="",K564=""),"",IFERROR(K564-J564,0))</f>
        <v/>
      </c>
      <c r="M564" s="32" t="n"/>
      <c r="N564" s="33">
        <f>IF(L564="","",IF(F564="Privé",0,L564-M564))</f>
        <v/>
      </c>
      <c r="O564" s="34">
        <f>IF(F564="","",IFERROR(VLOOKUP(F564,'Instellingen &amp; Instructies'!$A$8:$B$10,2,FALSE),0))</f>
        <v/>
      </c>
      <c r="P564" s="34">
        <f>IF(OR(N564="",O564=""),"",N564*O564)</f>
        <v/>
      </c>
      <c r="Q564" s="2">
        <f>IF(OR(J564="",K564=""),IF(OR(J564&lt;&gt;"",K564&lt;&gt;""),"Ontbrekende km-stand",""),IF(K564&lt;J564,"Controleer km-stand",IF(N564&lt;0,"Controleer privé km","OK")))</f>
        <v/>
      </c>
      <c r="R564" s="5" t="n"/>
    </row>
    <row r="565">
      <c r="A565" s="9">
        <f>IF(B565="","",COUNT($B$2:B565))</f>
        <v/>
      </c>
      <c r="B565" s="31" t="n"/>
      <c r="C565" s="4" t="n"/>
      <c r="D565" s="5" t="n"/>
      <c r="E565" s="4" t="n"/>
      <c r="F565" s="4" t="n"/>
      <c r="G565" s="5" t="n"/>
      <c r="H565" s="5" t="n"/>
      <c r="I565" s="5" t="n"/>
      <c r="J565" s="32" t="n"/>
      <c r="K565" s="32" t="n"/>
      <c r="L565" s="35">
        <f>IF(OR(J565="",K565=""),"",IFERROR(K565-J565,0))</f>
        <v/>
      </c>
      <c r="M565" s="32" t="n"/>
      <c r="N565" s="35">
        <f>IF(L565="","",IF(F565="Privé",0,L565-M565))</f>
        <v/>
      </c>
      <c r="O565" s="36">
        <f>IF(F565="","",IFERROR(VLOOKUP(F565,'Instellingen &amp; Instructies'!$A$8:$B$10,2,FALSE),0))</f>
        <v/>
      </c>
      <c r="P565" s="36">
        <f>IF(OR(N565="",O565=""),"",N565*O565)</f>
        <v/>
      </c>
      <c r="Q565" s="9">
        <f>IF(OR(J565="",K565=""),IF(OR(J565&lt;&gt;"",K565&lt;&gt;""),"Ontbrekende km-stand",""),IF(K565&lt;J565,"Controleer km-stand",IF(N565&lt;0,"Controleer privé km","OK")))</f>
        <v/>
      </c>
      <c r="R565" s="5" t="n"/>
    </row>
    <row r="566">
      <c r="A566" s="2">
        <f>IF(B566="","",COUNT($B$2:B566))</f>
        <v/>
      </c>
      <c r="B566" s="31" t="n"/>
      <c r="C566" s="4" t="n"/>
      <c r="D566" s="5" t="n"/>
      <c r="E566" s="4" t="n"/>
      <c r="F566" s="4" t="n"/>
      <c r="G566" s="5" t="n"/>
      <c r="H566" s="5" t="n"/>
      <c r="I566" s="5" t="n"/>
      <c r="J566" s="32" t="n"/>
      <c r="K566" s="32" t="n"/>
      <c r="L566" s="33">
        <f>IF(OR(J566="",K566=""),"",IFERROR(K566-J566,0))</f>
        <v/>
      </c>
      <c r="M566" s="32" t="n"/>
      <c r="N566" s="33">
        <f>IF(L566="","",IF(F566="Privé",0,L566-M566))</f>
        <v/>
      </c>
      <c r="O566" s="34">
        <f>IF(F566="","",IFERROR(VLOOKUP(F566,'Instellingen &amp; Instructies'!$A$8:$B$10,2,FALSE),0))</f>
        <v/>
      </c>
      <c r="P566" s="34">
        <f>IF(OR(N566="",O566=""),"",N566*O566)</f>
        <v/>
      </c>
      <c r="Q566" s="2">
        <f>IF(OR(J566="",K566=""),IF(OR(J566&lt;&gt;"",K566&lt;&gt;""),"Ontbrekende km-stand",""),IF(K566&lt;J566,"Controleer km-stand",IF(N566&lt;0,"Controleer privé km","OK")))</f>
        <v/>
      </c>
      <c r="R566" s="5" t="n"/>
    </row>
    <row r="567">
      <c r="A567" s="9">
        <f>IF(B567="","",COUNT($B$2:B567))</f>
        <v/>
      </c>
      <c r="B567" s="31" t="n"/>
      <c r="C567" s="4" t="n"/>
      <c r="D567" s="5" t="n"/>
      <c r="E567" s="4" t="n"/>
      <c r="F567" s="4" t="n"/>
      <c r="G567" s="5" t="n"/>
      <c r="H567" s="5" t="n"/>
      <c r="I567" s="5" t="n"/>
      <c r="J567" s="32" t="n"/>
      <c r="K567" s="32" t="n"/>
      <c r="L567" s="35">
        <f>IF(OR(J567="",K567=""),"",IFERROR(K567-J567,0))</f>
        <v/>
      </c>
      <c r="M567" s="32" t="n"/>
      <c r="N567" s="35">
        <f>IF(L567="","",IF(F567="Privé",0,L567-M567))</f>
        <v/>
      </c>
      <c r="O567" s="36">
        <f>IF(F567="","",IFERROR(VLOOKUP(F567,'Instellingen &amp; Instructies'!$A$8:$B$10,2,FALSE),0))</f>
        <v/>
      </c>
      <c r="P567" s="36">
        <f>IF(OR(N567="",O567=""),"",N567*O567)</f>
        <v/>
      </c>
      <c r="Q567" s="9">
        <f>IF(OR(J567="",K567=""),IF(OR(J567&lt;&gt;"",K567&lt;&gt;""),"Ontbrekende km-stand",""),IF(K567&lt;J567,"Controleer km-stand",IF(N567&lt;0,"Controleer privé km","OK")))</f>
        <v/>
      </c>
      <c r="R567" s="5" t="n"/>
    </row>
    <row r="568">
      <c r="A568" s="2">
        <f>IF(B568="","",COUNT($B$2:B568))</f>
        <v/>
      </c>
      <c r="B568" s="31" t="n"/>
      <c r="C568" s="4" t="n"/>
      <c r="D568" s="5" t="n"/>
      <c r="E568" s="4" t="n"/>
      <c r="F568" s="4" t="n"/>
      <c r="G568" s="5" t="n"/>
      <c r="H568" s="5" t="n"/>
      <c r="I568" s="5" t="n"/>
      <c r="J568" s="32" t="n"/>
      <c r="K568" s="32" t="n"/>
      <c r="L568" s="33">
        <f>IF(OR(J568="",K568=""),"",IFERROR(K568-J568,0))</f>
        <v/>
      </c>
      <c r="M568" s="32" t="n"/>
      <c r="N568" s="33">
        <f>IF(L568="","",IF(F568="Privé",0,L568-M568))</f>
        <v/>
      </c>
      <c r="O568" s="34">
        <f>IF(F568="","",IFERROR(VLOOKUP(F568,'Instellingen &amp; Instructies'!$A$8:$B$10,2,FALSE),0))</f>
        <v/>
      </c>
      <c r="P568" s="34">
        <f>IF(OR(N568="",O568=""),"",N568*O568)</f>
        <v/>
      </c>
      <c r="Q568" s="2">
        <f>IF(OR(J568="",K568=""),IF(OR(J568&lt;&gt;"",K568&lt;&gt;""),"Ontbrekende km-stand",""),IF(K568&lt;J568,"Controleer km-stand",IF(N568&lt;0,"Controleer privé km","OK")))</f>
        <v/>
      </c>
      <c r="R568" s="5" t="n"/>
    </row>
    <row r="569">
      <c r="A569" s="9">
        <f>IF(B569="","",COUNT($B$2:B569))</f>
        <v/>
      </c>
      <c r="B569" s="31" t="n"/>
      <c r="C569" s="4" t="n"/>
      <c r="D569" s="5" t="n"/>
      <c r="E569" s="4" t="n"/>
      <c r="F569" s="4" t="n"/>
      <c r="G569" s="5" t="n"/>
      <c r="H569" s="5" t="n"/>
      <c r="I569" s="5" t="n"/>
      <c r="J569" s="32" t="n"/>
      <c r="K569" s="32" t="n"/>
      <c r="L569" s="35">
        <f>IF(OR(J569="",K569=""),"",IFERROR(K569-J569,0))</f>
        <v/>
      </c>
      <c r="M569" s="32" t="n"/>
      <c r="N569" s="35">
        <f>IF(L569="","",IF(F569="Privé",0,L569-M569))</f>
        <v/>
      </c>
      <c r="O569" s="36">
        <f>IF(F569="","",IFERROR(VLOOKUP(F569,'Instellingen &amp; Instructies'!$A$8:$B$10,2,FALSE),0))</f>
        <v/>
      </c>
      <c r="P569" s="36">
        <f>IF(OR(N569="",O569=""),"",N569*O569)</f>
        <v/>
      </c>
      <c r="Q569" s="9">
        <f>IF(OR(J569="",K569=""),IF(OR(J569&lt;&gt;"",K569&lt;&gt;""),"Ontbrekende km-stand",""),IF(K569&lt;J569,"Controleer km-stand",IF(N569&lt;0,"Controleer privé km","OK")))</f>
        <v/>
      </c>
      <c r="R569" s="5" t="n"/>
    </row>
    <row r="570">
      <c r="A570" s="2">
        <f>IF(B570="","",COUNT($B$2:B570))</f>
        <v/>
      </c>
      <c r="B570" s="31" t="n"/>
      <c r="C570" s="4" t="n"/>
      <c r="D570" s="5" t="n"/>
      <c r="E570" s="4" t="n"/>
      <c r="F570" s="4" t="n"/>
      <c r="G570" s="5" t="n"/>
      <c r="H570" s="5" t="n"/>
      <c r="I570" s="5" t="n"/>
      <c r="J570" s="32" t="n"/>
      <c r="K570" s="32" t="n"/>
      <c r="L570" s="33">
        <f>IF(OR(J570="",K570=""),"",IFERROR(K570-J570,0))</f>
        <v/>
      </c>
      <c r="M570" s="32" t="n"/>
      <c r="N570" s="33">
        <f>IF(L570="","",IF(F570="Privé",0,L570-M570))</f>
        <v/>
      </c>
      <c r="O570" s="34">
        <f>IF(F570="","",IFERROR(VLOOKUP(F570,'Instellingen &amp; Instructies'!$A$8:$B$10,2,FALSE),0))</f>
        <v/>
      </c>
      <c r="P570" s="34">
        <f>IF(OR(N570="",O570=""),"",N570*O570)</f>
        <v/>
      </c>
      <c r="Q570" s="2">
        <f>IF(OR(J570="",K570=""),IF(OR(J570&lt;&gt;"",K570&lt;&gt;""),"Ontbrekende km-stand",""),IF(K570&lt;J570,"Controleer km-stand",IF(N570&lt;0,"Controleer privé km","OK")))</f>
        <v/>
      </c>
      <c r="R570" s="5" t="n"/>
    </row>
    <row r="571">
      <c r="A571" s="9">
        <f>IF(B571="","",COUNT($B$2:B571))</f>
        <v/>
      </c>
      <c r="B571" s="31" t="n"/>
      <c r="C571" s="4" t="n"/>
      <c r="D571" s="5" t="n"/>
      <c r="E571" s="4" t="n"/>
      <c r="F571" s="4" t="n"/>
      <c r="G571" s="5" t="n"/>
      <c r="H571" s="5" t="n"/>
      <c r="I571" s="5" t="n"/>
      <c r="J571" s="32" t="n"/>
      <c r="K571" s="32" t="n"/>
      <c r="L571" s="35">
        <f>IF(OR(J571="",K571=""),"",IFERROR(K571-J571,0))</f>
        <v/>
      </c>
      <c r="M571" s="32" t="n"/>
      <c r="N571" s="35">
        <f>IF(L571="","",IF(F571="Privé",0,L571-M571))</f>
        <v/>
      </c>
      <c r="O571" s="36">
        <f>IF(F571="","",IFERROR(VLOOKUP(F571,'Instellingen &amp; Instructies'!$A$8:$B$10,2,FALSE),0))</f>
        <v/>
      </c>
      <c r="P571" s="36">
        <f>IF(OR(N571="",O571=""),"",N571*O571)</f>
        <v/>
      </c>
      <c r="Q571" s="9">
        <f>IF(OR(J571="",K571=""),IF(OR(J571&lt;&gt;"",K571&lt;&gt;""),"Ontbrekende km-stand",""),IF(K571&lt;J571,"Controleer km-stand",IF(N571&lt;0,"Controleer privé km","OK")))</f>
        <v/>
      </c>
      <c r="R571" s="5" t="n"/>
    </row>
    <row r="572">
      <c r="A572" s="2">
        <f>IF(B572="","",COUNT($B$2:B572))</f>
        <v/>
      </c>
      <c r="B572" s="31" t="n"/>
      <c r="C572" s="4" t="n"/>
      <c r="D572" s="5" t="n"/>
      <c r="E572" s="4" t="n"/>
      <c r="F572" s="4" t="n"/>
      <c r="G572" s="5" t="n"/>
      <c r="H572" s="5" t="n"/>
      <c r="I572" s="5" t="n"/>
      <c r="J572" s="32" t="n"/>
      <c r="K572" s="32" t="n"/>
      <c r="L572" s="33">
        <f>IF(OR(J572="",K572=""),"",IFERROR(K572-J572,0))</f>
        <v/>
      </c>
      <c r="M572" s="32" t="n"/>
      <c r="N572" s="33">
        <f>IF(L572="","",IF(F572="Privé",0,L572-M572))</f>
        <v/>
      </c>
      <c r="O572" s="34">
        <f>IF(F572="","",IFERROR(VLOOKUP(F572,'Instellingen &amp; Instructies'!$A$8:$B$10,2,FALSE),0))</f>
        <v/>
      </c>
      <c r="P572" s="34">
        <f>IF(OR(N572="",O572=""),"",N572*O572)</f>
        <v/>
      </c>
      <c r="Q572" s="2">
        <f>IF(OR(J572="",K572=""),IF(OR(J572&lt;&gt;"",K572&lt;&gt;""),"Ontbrekende km-stand",""),IF(K572&lt;J572,"Controleer km-stand",IF(N572&lt;0,"Controleer privé km","OK")))</f>
        <v/>
      </c>
      <c r="R572" s="5" t="n"/>
    </row>
    <row r="573">
      <c r="A573" s="9">
        <f>IF(B573="","",COUNT($B$2:B573))</f>
        <v/>
      </c>
      <c r="B573" s="31" t="n"/>
      <c r="C573" s="4" t="n"/>
      <c r="D573" s="5" t="n"/>
      <c r="E573" s="4" t="n"/>
      <c r="F573" s="4" t="n"/>
      <c r="G573" s="5" t="n"/>
      <c r="H573" s="5" t="n"/>
      <c r="I573" s="5" t="n"/>
      <c r="J573" s="32" t="n"/>
      <c r="K573" s="32" t="n"/>
      <c r="L573" s="35">
        <f>IF(OR(J573="",K573=""),"",IFERROR(K573-J573,0))</f>
        <v/>
      </c>
      <c r="M573" s="32" t="n"/>
      <c r="N573" s="35">
        <f>IF(L573="","",IF(F573="Privé",0,L573-M573))</f>
        <v/>
      </c>
      <c r="O573" s="36">
        <f>IF(F573="","",IFERROR(VLOOKUP(F573,'Instellingen &amp; Instructies'!$A$8:$B$10,2,FALSE),0))</f>
        <v/>
      </c>
      <c r="P573" s="36">
        <f>IF(OR(N573="",O573=""),"",N573*O573)</f>
        <v/>
      </c>
      <c r="Q573" s="9">
        <f>IF(OR(J573="",K573=""),IF(OR(J573&lt;&gt;"",K573&lt;&gt;""),"Ontbrekende km-stand",""),IF(K573&lt;J573,"Controleer km-stand",IF(N573&lt;0,"Controleer privé km","OK")))</f>
        <v/>
      </c>
      <c r="R573" s="5" t="n"/>
    </row>
    <row r="574">
      <c r="A574" s="2">
        <f>IF(B574="","",COUNT($B$2:B574))</f>
        <v/>
      </c>
      <c r="B574" s="31" t="n"/>
      <c r="C574" s="4" t="n"/>
      <c r="D574" s="5" t="n"/>
      <c r="E574" s="4" t="n"/>
      <c r="F574" s="4" t="n"/>
      <c r="G574" s="5" t="n"/>
      <c r="H574" s="5" t="n"/>
      <c r="I574" s="5" t="n"/>
      <c r="J574" s="32" t="n"/>
      <c r="K574" s="32" t="n"/>
      <c r="L574" s="33">
        <f>IF(OR(J574="",K574=""),"",IFERROR(K574-J574,0))</f>
        <v/>
      </c>
      <c r="M574" s="32" t="n"/>
      <c r="N574" s="33">
        <f>IF(L574="","",IF(F574="Privé",0,L574-M574))</f>
        <v/>
      </c>
      <c r="O574" s="34">
        <f>IF(F574="","",IFERROR(VLOOKUP(F574,'Instellingen &amp; Instructies'!$A$8:$B$10,2,FALSE),0))</f>
        <v/>
      </c>
      <c r="P574" s="34">
        <f>IF(OR(N574="",O574=""),"",N574*O574)</f>
        <v/>
      </c>
      <c r="Q574" s="2">
        <f>IF(OR(J574="",K574=""),IF(OR(J574&lt;&gt;"",K574&lt;&gt;""),"Ontbrekende km-stand",""),IF(K574&lt;J574,"Controleer km-stand",IF(N574&lt;0,"Controleer privé km","OK")))</f>
        <v/>
      </c>
      <c r="R574" s="5" t="n"/>
    </row>
    <row r="575">
      <c r="A575" s="9">
        <f>IF(B575="","",COUNT($B$2:B575))</f>
        <v/>
      </c>
      <c r="B575" s="31" t="n"/>
      <c r="C575" s="4" t="n"/>
      <c r="D575" s="5" t="n"/>
      <c r="E575" s="4" t="n"/>
      <c r="F575" s="4" t="n"/>
      <c r="G575" s="5" t="n"/>
      <c r="H575" s="5" t="n"/>
      <c r="I575" s="5" t="n"/>
      <c r="J575" s="32" t="n"/>
      <c r="K575" s="32" t="n"/>
      <c r="L575" s="35">
        <f>IF(OR(J575="",K575=""),"",IFERROR(K575-J575,0))</f>
        <v/>
      </c>
      <c r="M575" s="32" t="n"/>
      <c r="N575" s="35">
        <f>IF(L575="","",IF(F575="Privé",0,L575-M575))</f>
        <v/>
      </c>
      <c r="O575" s="36">
        <f>IF(F575="","",IFERROR(VLOOKUP(F575,'Instellingen &amp; Instructies'!$A$8:$B$10,2,FALSE),0))</f>
        <v/>
      </c>
      <c r="P575" s="36">
        <f>IF(OR(N575="",O575=""),"",N575*O575)</f>
        <v/>
      </c>
      <c r="Q575" s="9">
        <f>IF(OR(J575="",K575=""),IF(OR(J575&lt;&gt;"",K575&lt;&gt;""),"Ontbrekende km-stand",""),IF(K575&lt;J575,"Controleer km-stand",IF(N575&lt;0,"Controleer privé km","OK")))</f>
        <v/>
      </c>
      <c r="R575" s="5" t="n"/>
    </row>
    <row r="576">
      <c r="A576" s="2">
        <f>IF(B576="","",COUNT($B$2:B576))</f>
        <v/>
      </c>
      <c r="B576" s="31" t="n"/>
      <c r="C576" s="4" t="n"/>
      <c r="D576" s="5" t="n"/>
      <c r="E576" s="4" t="n"/>
      <c r="F576" s="4" t="n"/>
      <c r="G576" s="5" t="n"/>
      <c r="H576" s="5" t="n"/>
      <c r="I576" s="5" t="n"/>
      <c r="J576" s="32" t="n"/>
      <c r="K576" s="32" t="n"/>
      <c r="L576" s="33">
        <f>IF(OR(J576="",K576=""),"",IFERROR(K576-J576,0))</f>
        <v/>
      </c>
      <c r="M576" s="32" t="n"/>
      <c r="N576" s="33">
        <f>IF(L576="","",IF(F576="Privé",0,L576-M576))</f>
        <v/>
      </c>
      <c r="O576" s="34">
        <f>IF(F576="","",IFERROR(VLOOKUP(F576,'Instellingen &amp; Instructies'!$A$8:$B$10,2,FALSE),0))</f>
        <v/>
      </c>
      <c r="P576" s="34">
        <f>IF(OR(N576="",O576=""),"",N576*O576)</f>
        <v/>
      </c>
      <c r="Q576" s="2">
        <f>IF(OR(J576="",K576=""),IF(OR(J576&lt;&gt;"",K576&lt;&gt;""),"Ontbrekende km-stand",""),IF(K576&lt;J576,"Controleer km-stand",IF(N576&lt;0,"Controleer privé km","OK")))</f>
        <v/>
      </c>
      <c r="R576" s="5" t="n"/>
    </row>
    <row r="577">
      <c r="A577" s="9">
        <f>IF(B577="","",COUNT($B$2:B577))</f>
        <v/>
      </c>
      <c r="B577" s="31" t="n"/>
      <c r="C577" s="4" t="n"/>
      <c r="D577" s="5" t="n"/>
      <c r="E577" s="4" t="n"/>
      <c r="F577" s="4" t="n"/>
      <c r="G577" s="5" t="n"/>
      <c r="H577" s="5" t="n"/>
      <c r="I577" s="5" t="n"/>
      <c r="J577" s="32" t="n"/>
      <c r="K577" s="32" t="n"/>
      <c r="L577" s="35">
        <f>IF(OR(J577="",K577=""),"",IFERROR(K577-J577,0))</f>
        <v/>
      </c>
      <c r="M577" s="32" t="n"/>
      <c r="N577" s="35">
        <f>IF(L577="","",IF(F577="Privé",0,L577-M577))</f>
        <v/>
      </c>
      <c r="O577" s="36">
        <f>IF(F577="","",IFERROR(VLOOKUP(F577,'Instellingen &amp; Instructies'!$A$8:$B$10,2,FALSE),0))</f>
        <v/>
      </c>
      <c r="P577" s="36">
        <f>IF(OR(N577="",O577=""),"",N577*O577)</f>
        <v/>
      </c>
      <c r="Q577" s="9">
        <f>IF(OR(J577="",K577=""),IF(OR(J577&lt;&gt;"",K577&lt;&gt;""),"Ontbrekende km-stand",""),IF(K577&lt;J577,"Controleer km-stand",IF(N577&lt;0,"Controleer privé km","OK")))</f>
        <v/>
      </c>
      <c r="R577" s="5" t="n"/>
    </row>
    <row r="578">
      <c r="A578" s="2">
        <f>IF(B578="","",COUNT($B$2:B578))</f>
        <v/>
      </c>
      <c r="B578" s="31" t="n"/>
      <c r="C578" s="4" t="n"/>
      <c r="D578" s="5" t="n"/>
      <c r="E578" s="4" t="n"/>
      <c r="F578" s="4" t="n"/>
      <c r="G578" s="5" t="n"/>
      <c r="H578" s="5" t="n"/>
      <c r="I578" s="5" t="n"/>
      <c r="J578" s="32" t="n"/>
      <c r="K578" s="32" t="n"/>
      <c r="L578" s="33">
        <f>IF(OR(J578="",K578=""),"",IFERROR(K578-J578,0))</f>
        <v/>
      </c>
      <c r="M578" s="32" t="n"/>
      <c r="N578" s="33">
        <f>IF(L578="","",IF(F578="Privé",0,L578-M578))</f>
        <v/>
      </c>
      <c r="O578" s="34">
        <f>IF(F578="","",IFERROR(VLOOKUP(F578,'Instellingen &amp; Instructies'!$A$8:$B$10,2,FALSE),0))</f>
        <v/>
      </c>
      <c r="P578" s="34">
        <f>IF(OR(N578="",O578=""),"",N578*O578)</f>
        <v/>
      </c>
      <c r="Q578" s="2">
        <f>IF(OR(J578="",K578=""),IF(OR(J578&lt;&gt;"",K578&lt;&gt;""),"Ontbrekende km-stand",""),IF(K578&lt;J578,"Controleer km-stand",IF(N578&lt;0,"Controleer privé km","OK")))</f>
        <v/>
      </c>
      <c r="R578" s="5" t="n"/>
    </row>
    <row r="579">
      <c r="A579" s="9">
        <f>IF(B579="","",COUNT($B$2:B579))</f>
        <v/>
      </c>
      <c r="B579" s="31" t="n"/>
      <c r="C579" s="4" t="n"/>
      <c r="D579" s="5" t="n"/>
      <c r="E579" s="4" t="n"/>
      <c r="F579" s="4" t="n"/>
      <c r="G579" s="5" t="n"/>
      <c r="H579" s="5" t="n"/>
      <c r="I579" s="5" t="n"/>
      <c r="J579" s="32" t="n"/>
      <c r="K579" s="32" t="n"/>
      <c r="L579" s="35">
        <f>IF(OR(J579="",K579=""),"",IFERROR(K579-J579,0))</f>
        <v/>
      </c>
      <c r="M579" s="32" t="n"/>
      <c r="N579" s="35">
        <f>IF(L579="","",IF(F579="Privé",0,L579-M579))</f>
        <v/>
      </c>
      <c r="O579" s="36">
        <f>IF(F579="","",IFERROR(VLOOKUP(F579,'Instellingen &amp; Instructies'!$A$8:$B$10,2,FALSE),0))</f>
        <v/>
      </c>
      <c r="P579" s="36">
        <f>IF(OR(N579="",O579=""),"",N579*O579)</f>
        <v/>
      </c>
      <c r="Q579" s="9">
        <f>IF(OR(J579="",K579=""),IF(OR(J579&lt;&gt;"",K579&lt;&gt;""),"Ontbrekende km-stand",""),IF(K579&lt;J579,"Controleer km-stand",IF(N579&lt;0,"Controleer privé km","OK")))</f>
        <v/>
      </c>
      <c r="R579" s="5" t="n"/>
    </row>
    <row r="580">
      <c r="A580" s="2">
        <f>IF(B580="","",COUNT($B$2:B580))</f>
        <v/>
      </c>
      <c r="B580" s="31" t="n"/>
      <c r="C580" s="4" t="n"/>
      <c r="D580" s="5" t="n"/>
      <c r="E580" s="4" t="n"/>
      <c r="F580" s="4" t="n"/>
      <c r="G580" s="5" t="n"/>
      <c r="H580" s="5" t="n"/>
      <c r="I580" s="5" t="n"/>
      <c r="J580" s="32" t="n"/>
      <c r="K580" s="32" t="n"/>
      <c r="L580" s="33">
        <f>IF(OR(J580="",K580=""),"",IFERROR(K580-J580,0))</f>
        <v/>
      </c>
      <c r="M580" s="32" t="n"/>
      <c r="N580" s="33">
        <f>IF(L580="","",IF(F580="Privé",0,L580-M580))</f>
        <v/>
      </c>
      <c r="O580" s="34">
        <f>IF(F580="","",IFERROR(VLOOKUP(F580,'Instellingen &amp; Instructies'!$A$8:$B$10,2,FALSE),0))</f>
        <v/>
      </c>
      <c r="P580" s="34">
        <f>IF(OR(N580="",O580=""),"",N580*O580)</f>
        <v/>
      </c>
      <c r="Q580" s="2">
        <f>IF(OR(J580="",K580=""),IF(OR(J580&lt;&gt;"",K580&lt;&gt;""),"Ontbrekende km-stand",""),IF(K580&lt;J580,"Controleer km-stand",IF(N580&lt;0,"Controleer privé km","OK")))</f>
        <v/>
      </c>
      <c r="R580" s="5" t="n"/>
    </row>
    <row r="581">
      <c r="A581" s="9">
        <f>IF(B581="","",COUNT($B$2:B581))</f>
        <v/>
      </c>
      <c r="B581" s="31" t="n"/>
      <c r="C581" s="4" t="n"/>
      <c r="D581" s="5" t="n"/>
      <c r="E581" s="4" t="n"/>
      <c r="F581" s="4" t="n"/>
      <c r="G581" s="5" t="n"/>
      <c r="H581" s="5" t="n"/>
      <c r="I581" s="5" t="n"/>
      <c r="J581" s="32" t="n"/>
      <c r="K581" s="32" t="n"/>
      <c r="L581" s="35">
        <f>IF(OR(J581="",K581=""),"",IFERROR(K581-J581,0))</f>
        <v/>
      </c>
      <c r="M581" s="32" t="n"/>
      <c r="N581" s="35">
        <f>IF(L581="","",IF(F581="Privé",0,L581-M581))</f>
        <v/>
      </c>
      <c r="O581" s="36">
        <f>IF(F581="","",IFERROR(VLOOKUP(F581,'Instellingen &amp; Instructies'!$A$8:$B$10,2,FALSE),0))</f>
        <v/>
      </c>
      <c r="P581" s="36">
        <f>IF(OR(N581="",O581=""),"",N581*O581)</f>
        <v/>
      </c>
      <c r="Q581" s="9">
        <f>IF(OR(J581="",K581=""),IF(OR(J581&lt;&gt;"",K581&lt;&gt;""),"Ontbrekende km-stand",""),IF(K581&lt;J581,"Controleer km-stand",IF(N581&lt;0,"Controleer privé km","OK")))</f>
        <v/>
      </c>
      <c r="R581" s="5" t="n"/>
    </row>
    <row r="582">
      <c r="A582" s="2">
        <f>IF(B582="","",COUNT($B$2:B582))</f>
        <v/>
      </c>
      <c r="B582" s="31" t="n"/>
      <c r="C582" s="4" t="n"/>
      <c r="D582" s="5" t="n"/>
      <c r="E582" s="4" t="n"/>
      <c r="F582" s="4" t="n"/>
      <c r="G582" s="5" t="n"/>
      <c r="H582" s="5" t="n"/>
      <c r="I582" s="5" t="n"/>
      <c r="J582" s="32" t="n"/>
      <c r="K582" s="32" t="n"/>
      <c r="L582" s="33">
        <f>IF(OR(J582="",K582=""),"",IFERROR(K582-J582,0))</f>
        <v/>
      </c>
      <c r="M582" s="32" t="n"/>
      <c r="N582" s="33">
        <f>IF(L582="","",IF(F582="Privé",0,L582-M582))</f>
        <v/>
      </c>
      <c r="O582" s="34">
        <f>IF(F582="","",IFERROR(VLOOKUP(F582,'Instellingen &amp; Instructies'!$A$8:$B$10,2,FALSE),0))</f>
        <v/>
      </c>
      <c r="P582" s="34">
        <f>IF(OR(N582="",O582=""),"",N582*O582)</f>
        <v/>
      </c>
      <c r="Q582" s="2">
        <f>IF(OR(J582="",K582=""),IF(OR(J582&lt;&gt;"",K582&lt;&gt;""),"Ontbrekende km-stand",""),IF(K582&lt;J582,"Controleer km-stand",IF(N582&lt;0,"Controleer privé km","OK")))</f>
        <v/>
      </c>
      <c r="R582" s="5" t="n"/>
    </row>
    <row r="583">
      <c r="A583" s="9">
        <f>IF(B583="","",COUNT($B$2:B583))</f>
        <v/>
      </c>
      <c r="B583" s="31" t="n"/>
      <c r="C583" s="4" t="n"/>
      <c r="D583" s="5" t="n"/>
      <c r="E583" s="4" t="n"/>
      <c r="F583" s="4" t="n"/>
      <c r="G583" s="5" t="n"/>
      <c r="H583" s="5" t="n"/>
      <c r="I583" s="5" t="n"/>
      <c r="J583" s="32" t="n"/>
      <c r="K583" s="32" t="n"/>
      <c r="L583" s="35">
        <f>IF(OR(J583="",K583=""),"",IFERROR(K583-J583,0))</f>
        <v/>
      </c>
      <c r="M583" s="32" t="n"/>
      <c r="N583" s="35">
        <f>IF(L583="","",IF(F583="Privé",0,L583-M583))</f>
        <v/>
      </c>
      <c r="O583" s="36">
        <f>IF(F583="","",IFERROR(VLOOKUP(F583,'Instellingen &amp; Instructies'!$A$8:$B$10,2,FALSE),0))</f>
        <v/>
      </c>
      <c r="P583" s="36">
        <f>IF(OR(N583="",O583=""),"",N583*O583)</f>
        <v/>
      </c>
      <c r="Q583" s="9">
        <f>IF(OR(J583="",K583=""),IF(OR(J583&lt;&gt;"",K583&lt;&gt;""),"Ontbrekende km-stand",""),IF(K583&lt;J583,"Controleer km-stand",IF(N583&lt;0,"Controleer privé km","OK")))</f>
        <v/>
      </c>
      <c r="R583" s="5" t="n"/>
    </row>
    <row r="584">
      <c r="A584" s="2">
        <f>IF(B584="","",COUNT($B$2:B584))</f>
        <v/>
      </c>
      <c r="B584" s="31" t="n"/>
      <c r="C584" s="4" t="n"/>
      <c r="D584" s="5" t="n"/>
      <c r="E584" s="4" t="n"/>
      <c r="F584" s="4" t="n"/>
      <c r="G584" s="5" t="n"/>
      <c r="H584" s="5" t="n"/>
      <c r="I584" s="5" t="n"/>
      <c r="J584" s="32" t="n"/>
      <c r="K584" s="32" t="n"/>
      <c r="L584" s="33">
        <f>IF(OR(J584="",K584=""),"",IFERROR(K584-J584,0))</f>
        <v/>
      </c>
      <c r="M584" s="32" t="n"/>
      <c r="N584" s="33">
        <f>IF(L584="","",IF(F584="Privé",0,L584-M584))</f>
        <v/>
      </c>
      <c r="O584" s="34">
        <f>IF(F584="","",IFERROR(VLOOKUP(F584,'Instellingen &amp; Instructies'!$A$8:$B$10,2,FALSE),0))</f>
        <v/>
      </c>
      <c r="P584" s="34">
        <f>IF(OR(N584="",O584=""),"",N584*O584)</f>
        <v/>
      </c>
      <c r="Q584" s="2">
        <f>IF(OR(J584="",K584=""),IF(OR(J584&lt;&gt;"",K584&lt;&gt;""),"Ontbrekende km-stand",""),IF(K584&lt;J584,"Controleer km-stand",IF(N584&lt;0,"Controleer privé km","OK")))</f>
        <v/>
      </c>
      <c r="R584" s="5" t="n"/>
    </row>
    <row r="585">
      <c r="A585" s="9">
        <f>IF(B585="","",COUNT($B$2:B585))</f>
        <v/>
      </c>
      <c r="B585" s="31" t="n"/>
      <c r="C585" s="4" t="n"/>
      <c r="D585" s="5" t="n"/>
      <c r="E585" s="4" t="n"/>
      <c r="F585" s="4" t="n"/>
      <c r="G585" s="5" t="n"/>
      <c r="H585" s="5" t="n"/>
      <c r="I585" s="5" t="n"/>
      <c r="J585" s="32" t="n"/>
      <c r="K585" s="32" t="n"/>
      <c r="L585" s="35">
        <f>IF(OR(J585="",K585=""),"",IFERROR(K585-J585,0))</f>
        <v/>
      </c>
      <c r="M585" s="32" t="n"/>
      <c r="N585" s="35">
        <f>IF(L585="","",IF(F585="Privé",0,L585-M585))</f>
        <v/>
      </c>
      <c r="O585" s="36">
        <f>IF(F585="","",IFERROR(VLOOKUP(F585,'Instellingen &amp; Instructies'!$A$8:$B$10,2,FALSE),0))</f>
        <v/>
      </c>
      <c r="P585" s="36">
        <f>IF(OR(N585="",O585=""),"",N585*O585)</f>
        <v/>
      </c>
      <c r="Q585" s="9">
        <f>IF(OR(J585="",K585=""),IF(OR(J585&lt;&gt;"",K585&lt;&gt;""),"Ontbrekende km-stand",""),IF(K585&lt;J585,"Controleer km-stand",IF(N585&lt;0,"Controleer privé km","OK")))</f>
        <v/>
      </c>
      <c r="R585" s="5" t="n"/>
    </row>
    <row r="586">
      <c r="A586" s="2">
        <f>IF(B586="","",COUNT($B$2:B586))</f>
        <v/>
      </c>
      <c r="B586" s="31" t="n"/>
      <c r="C586" s="4" t="n"/>
      <c r="D586" s="5" t="n"/>
      <c r="E586" s="4" t="n"/>
      <c r="F586" s="4" t="n"/>
      <c r="G586" s="5" t="n"/>
      <c r="H586" s="5" t="n"/>
      <c r="I586" s="5" t="n"/>
      <c r="J586" s="32" t="n"/>
      <c r="K586" s="32" t="n"/>
      <c r="L586" s="33">
        <f>IF(OR(J586="",K586=""),"",IFERROR(K586-J586,0))</f>
        <v/>
      </c>
      <c r="M586" s="32" t="n"/>
      <c r="N586" s="33">
        <f>IF(L586="","",IF(F586="Privé",0,L586-M586))</f>
        <v/>
      </c>
      <c r="O586" s="34">
        <f>IF(F586="","",IFERROR(VLOOKUP(F586,'Instellingen &amp; Instructies'!$A$8:$B$10,2,FALSE),0))</f>
        <v/>
      </c>
      <c r="P586" s="34">
        <f>IF(OR(N586="",O586=""),"",N586*O586)</f>
        <v/>
      </c>
      <c r="Q586" s="2">
        <f>IF(OR(J586="",K586=""),IF(OR(J586&lt;&gt;"",K586&lt;&gt;""),"Ontbrekende km-stand",""),IF(K586&lt;J586,"Controleer km-stand",IF(N586&lt;0,"Controleer privé km","OK")))</f>
        <v/>
      </c>
      <c r="R586" s="5" t="n"/>
    </row>
    <row r="587">
      <c r="A587" s="9">
        <f>IF(B587="","",COUNT($B$2:B587))</f>
        <v/>
      </c>
      <c r="B587" s="31" t="n"/>
      <c r="C587" s="4" t="n"/>
      <c r="D587" s="5" t="n"/>
      <c r="E587" s="4" t="n"/>
      <c r="F587" s="4" t="n"/>
      <c r="G587" s="5" t="n"/>
      <c r="H587" s="5" t="n"/>
      <c r="I587" s="5" t="n"/>
      <c r="J587" s="32" t="n"/>
      <c r="K587" s="32" t="n"/>
      <c r="L587" s="35">
        <f>IF(OR(J587="",K587=""),"",IFERROR(K587-J587,0))</f>
        <v/>
      </c>
      <c r="M587" s="32" t="n"/>
      <c r="N587" s="35">
        <f>IF(L587="","",IF(F587="Privé",0,L587-M587))</f>
        <v/>
      </c>
      <c r="O587" s="36">
        <f>IF(F587="","",IFERROR(VLOOKUP(F587,'Instellingen &amp; Instructies'!$A$8:$B$10,2,FALSE),0))</f>
        <v/>
      </c>
      <c r="P587" s="36">
        <f>IF(OR(N587="",O587=""),"",N587*O587)</f>
        <v/>
      </c>
      <c r="Q587" s="9">
        <f>IF(OR(J587="",K587=""),IF(OR(J587&lt;&gt;"",K587&lt;&gt;""),"Ontbrekende km-stand",""),IF(K587&lt;J587,"Controleer km-stand",IF(N587&lt;0,"Controleer privé km","OK")))</f>
        <v/>
      </c>
      <c r="R587" s="5" t="n"/>
    </row>
    <row r="588">
      <c r="A588" s="2">
        <f>IF(B588="","",COUNT($B$2:B588))</f>
        <v/>
      </c>
      <c r="B588" s="31" t="n"/>
      <c r="C588" s="4" t="n"/>
      <c r="D588" s="5" t="n"/>
      <c r="E588" s="4" t="n"/>
      <c r="F588" s="4" t="n"/>
      <c r="G588" s="5" t="n"/>
      <c r="H588" s="5" t="n"/>
      <c r="I588" s="5" t="n"/>
      <c r="J588" s="32" t="n"/>
      <c r="K588" s="32" t="n"/>
      <c r="L588" s="33">
        <f>IF(OR(J588="",K588=""),"",IFERROR(K588-J588,0))</f>
        <v/>
      </c>
      <c r="M588" s="32" t="n"/>
      <c r="N588" s="33">
        <f>IF(L588="","",IF(F588="Privé",0,L588-M588))</f>
        <v/>
      </c>
      <c r="O588" s="34">
        <f>IF(F588="","",IFERROR(VLOOKUP(F588,'Instellingen &amp; Instructies'!$A$8:$B$10,2,FALSE),0))</f>
        <v/>
      </c>
      <c r="P588" s="34">
        <f>IF(OR(N588="",O588=""),"",N588*O588)</f>
        <v/>
      </c>
      <c r="Q588" s="2">
        <f>IF(OR(J588="",K588=""),IF(OR(J588&lt;&gt;"",K588&lt;&gt;""),"Ontbrekende km-stand",""),IF(K588&lt;J588,"Controleer km-stand",IF(N588&lt;0,"Controleer privé km","OK")))</f>
        <v/>
      </c>
      <c r="R588" s="5" t="n"/>
    </row>
    <row r="589">
      <c r="A589" s="9">
        <f>IF(B589="","",COUNT($B$2:B589))</f>
        <v/>
      </c>
      <c r="B589" s="31" t="n"/>
      <c r="C589" s="4" t="n"/>
      <c r="D589" s="5" t="n"/>
      <c r="E589" s="4" t="n"/>
      <c r="F589" s="4" t="n"/>
      <c r="G589" s="5" t="n"/>
      <c r="H589" s="5" t="n"/>
      <c r="I589" s="5" t="n"/>
      <c r="J589" s="32" t="n"/>
      <c r="K589" s="32" t="n"/>
      <c r="L589" s="35">
        <f>IF(OR(J589="",K589=""),"",IFERROR(K589-J589,0))</f>
        <v/>
      </c>
      <c r="M589" s="32" t="n"/>
      <c r="N589" s="35">
        <f>IF(L589="","",IF(F589="Privé",0,L589-M589))</f>
        <v/>
      </c>
      <c r="O589" s="36">
        <f>IF(F589="","",IFERROR(VLOOKUP(F589,'Instellingen &amp; Instructies'!$A$8:$B$10,2,FALSE),0))</f>
        <v/>
      </c>
      <c r="P589" s="36">
        <f>IF(OR(N589="",O589=""),"",N589*O589)</f>
        <v/>
      </c>
      <c r="Q589" s="9">
        <f>IF(OR(J589="",K589=""),IF(OR(J589&lt;&gt;"",K589&lt;&gt;""),"Ontbrekende km-stand",""),IF(K589&lt;J589,"Controleer km-stand",IF(N589&lt;0,"Controleer privé km","OK")))</f>
        <v/>
      </c>
      <c r="R589" s="5" t="n"/>
    </row>
    <row r="590">
      <c r="A590" s="2">
        <f>IF(B590="","",COUNT($B$2:B590))</f>
        <v/>
      </c>
      <c r="B590" s="31" t="n"/>
      <c r="C590" s="4" t="n"/>
      <c r="D590" s="5" t="n"/>
      <c r="E590" s="4" t="n"/>
      <c r="F590" s="4" t="n"/>
      <c r="G590" s="5" t="n"/>
      <c r="H590" s="5" t="n"/>
      <c r="I590" s="5" t="n"/>
      <c r="J590" s="32" t="n"/>
      <c r="K590" s="32" t="n"/>
      <c r="L590" s="33">
        <f>IF(OR(J590="",K590=""),"",IFERROR(K590-J590,0))</f>
        <v/>
      </c>
      <c r="M590" s="32" t="n"/>
      <c r="N590" s="33">
        <f>IF(L590="","",IF(F590="Privé",0,L590-M590))</f>
        <v/>
      </c>
      <c r="O590" s="34">
        <f>IF(F590="","",IFERROR(VLOOKUP(F590,'Instellingen &amp; Instructies'!$A$8:$B$10,2,FALSE),0))</f>
        <v/>
      </c>
      <c r="P590" s="34">
        <f>IF(OR(N590="",O590=""),"",N590*O590)</f>
        <v/>
      </c>
      <c r="Q590" s="2">
        <f>IF(OR(J590="",K590=""),IF(OR(J590&lt;&gt;"",K590&lt;&gt;""),"Ontbrekende km-stand",""),IF(K590&lt;J590,"Controleer km-stand",IF(N590&lt;0,"Controleer privé km","OK")))</f>
        <v/>
      </c>
      <c r="R590" s="5" t="n"/>
    </row>
    <row r="591">
      <c r="A591" s="9">
        <f>IF(B591="","",COUNT($B$2:B591))</f>
        <v/>
      </c>
      <c r="B591" s="31" t="n"/>
      <c r="C591" s="4" t="n"/>
      <c r="D591" s="5" t="n"/>
      <c r="E591" s="4" t="n"/>
      <c r="F591" s="4" t="n"/>
      <c r="G591" s="5" t="n"/>
      <c r="H591" s="5" t="n"/>
      <c r="I591" s="5" t="n"/>
      <c r="J591" s="32" t="n"/>
      <c r="K591" s="32" t="n"/>
      <c r="L591" s="35">
        <f>IF(OR(J591="",K591=""),"",IFERROR(K591-J591,0))</f>
        <v/>
      </c>
      <c r="M591" s="32" t="n"/>
      <c r="N591" s="35">
        <f>IF(L591="","",IF(F591="Privé",0,L591-M591))</f>
        <v/>
      </c>
      <c r="O591" s="36">
        <f>IF(F591="","",IFERROR(VLOOKUP(F591,'Instellingen &amp; Instructies'!$A$8:$B$10,2,FALSE),0))</f>
        <v/>
      </c>
      <c r="P591" s="36">
        <f>IF(OR(N591="",O591=""),"",N591*O591)</f>
        <v/>
      </c>
      <c r="Q591" s="9">
        <f>IF(OR(J591="",K591=""),IF(OR(J591&lt;&gt;"",K591&lt;&gt;""),"Ontbrekende km-stand",""),IF(K591&lt;J591,"Controleer km-stand",IF(N591&lt;0,"Controleer privé km","OK")))</f>
        <v/>
      </c>
      <c r="R591" s="5" t="n"/>
    </row>
    <row r="592">
      <c r="A592" s="2">
        <f>IF(B592="","",COUNT($B$2:B592))</f>
        <v/>
      </c>
      <c r="B592" s="31" t="n"/>
      <c r="C592" s="4" t="n"/>
      <c r="D592" s="5" t="n"/>
      <c r="E592" s="4" t="n"/>
      <c r="F592" s="4" t="n"/>
      <c r="G592" s="5" t="n"/>
      <c r="H592" s="5" t="n"/>
      <c r="I592" s="5" t="n"/>
      <c r="J592" s="32" t="n"/>
      <c r="K592" s="32" t="n"/>
      <c r="L592" s="33">
        <f>IF(OR(J592="",K592=""),"",IFERROR(K592-J592,0))</f>
        <v/>
      </c>
      <c r="M592" s="32" t="n"/>
      <c r="N592" s="33">
        <f>IF(L592="","",IF(F592="Privé",0,L592-M592))</f>
        <v/>
      </c>
      <c r="O592" s="34">
        <f>IF(F592="","",IFERROR(VLOOKUP(F592,'Instellingen &amp; Instructies'!$A$8:$B$10,2,FALSE),0))</f>
        <v/>
      </c>
      <c r="P592" s="34">
        <f>IF(OR(N592="",O592=""),"",N592*O592)</f>
        <v/>
      </c>
      <c r="Q592" s="2">
        <f>IF(OR(J592="",K592=""),IF(OR(J592&lt;&gt;"",K592&lt;&gt;""),"Ontbrekende km-stand",""),IF(K592&lt;J592,"Controleer km-stand",IF(N592&lt;0,"Controleer privé km","OK")))</f>
        <v/>
      </c>
      <c r="R592" s="5" t="n"/>
    </row>
    <row r="593">
      <c r="A593" s="9">
        <f>IF(B593="","",COUNT($B$2:B593))</f>
        <v/>
      </c>
      <c r="B593" s="31" t="n"/>
      <c r="C593" s="4" t="n"/>
      <c r="D593" s="5" t="n"/>
      <c r="E593" s="4" t="n"/>
      <c r="F593" s="4" t="n"/>
      <c r="G593" s="5" t="n"/>
      <c r="H593" s="5" t="n"/>
      <c r="I593" s="5" t="n"/>
      <c r="J593" s="32" t="n"/>
      <c r="K593" s="32" t="n"/>
      <c r="L593" s="35">
        <f>IF(OR(J593="",K593=""),"",IFERROR(K593-J593,0))</f>
        <v/>
      </c>
      <c r="M593" s="32" t="n"/>
      <c r="N593" s="35">
        <f>IF(L593="","",IF(F593="Privé",0,L593-M593))</f>
        <v/>
      </c>
      <c r="O593" s="36">
        <f>IF(F593="","",IFERROR(VLOOKUP(F593,'Instellingen &amp; Instructies'!$A$8:$B$10,2,FALSE),0))</f>
        <v/>
      </c>
      <c r="P593" s="36">
        <f>IF(OR(N593="",O593=""),"",N593*O593)</f>
        <v/>
      </c>
      <c r="Q593" s="9">
        <f>IF(OR(J593="",K593=""),IF(OR(J593&lt;&gt;"",K593&lt;&gt;""),"Ontbrekende km-stand",""),IF(K593&lt;J593,"Controleer km-stand",IF(N593&lt;0,"Controleer privé km","OK")))</f>
        <v/>
      </c>
      <c r="R593" s="5" t="n"/>
    </row>
    <row r="594">
      <c r="A594" s="2">
        <f>IF(B594="","",COUNT($B$2:B594))</f>
        <v/>
      </c>
      <c r="B594" s="31" t="n"/>
      <c r="C594" s="4" t="n"/>
      <c r="D594" s="5" t="n"/>
      <c r="E594" s="4" t="n"/>
      <c r="F594" s="4" t="n"/>
      <c r="G594" s="5" t="n"/>
      <c r="H594" s="5" t="n"/>
      <c r="I594" s="5" t="n"/>
      <c r="J594" s="32" t="n"/>
      <c r="K594" s="32" t="n"/>
      <c r="L594" s="33">
        <f>IF(OR(J594="",K594=""),"",IFERROR(K594-J594,0))</f>
        <v/>
      </c>
      <c r="M594" s="32" t="n"/>
      <c r="N594" s="33">
        <f>IF(L594="","",IF(F594="Privé",0,L594-M594))</f>
        <v/>
      </c>
      <c r="O594" s="34">
        <f>IF(F594="","",IFERROR(VLOOKUP(F594,'Instellingen &amp; Instructies'!$A$8:$B$10,2,FALSE),0))</f>
        <v/>
      </c>
      <c r="P594" s="34">
        <f>IF(OR(N594="",O594=""),"",N594*O594)</f>
        <v/>
      </c>
      <c r="Q594" s="2">
        <f>IF(OR(J594="",K594=""),IF(OR(J594&lt;&gt;"",K594&lt;&gt;""),"Ontbrekende km-stand",""),IF(K594&lt;J594,"Controleer km-stand",IF(N594&lt;0,"Controleer privé km","OK")))</f>
        <v/>
      </c>
      <c r="R594" s="5" t="n"/>
    </row>
    <row r="595">
      <c r="A595" s="9">
        <f>IF(B595="","",COUNT($B$2:B595))</f>
        <v/>
      </c>
      <c r="B595" s="31" t="n"/>
      <c r="C595" s="4" t="n"/>
      <c r="D595" s="5" t="n"/>
      <c r="E595" s="4" t="n"/>
      <c r="F595" s="4" t="n"/>
      <c r="G595" s="5" t="n"/>
      <c r="H595" s="5" t="n"/>
      <c r="I595" s="5" t="n"/>
      <c r="J595" s="32" t="n"/>
      <c r="K595" s="32" t="n"/>
      <c r="L595" s="35">
        <f>IF(OR(J595="",K595=""),"",IFERROR(K595-J595,0))</f>
        <v/>
      </c>
      <c r="M595" s="32" t="n"/>
      <c r="N595" s="35">
        <f>IF(L595="","",IF(F595="Privé",0,L595-M595))</f>
        <v/>
      </c>
      <c r="O595" s="36">
        <f>IF(F595="","",IFERROR(VLOOKUP(F595,'Instellingen &amp; Instructies'!$A$8:$B$10,2,FALSE),0))</f>
        <v/>
      </c>
      <c r="P595" s="36">
        <f>IF(OR(N595="",O595=""),"",N595*O595)</f>
        <v/>
      </c>
      <c r="Q595" s="9">
        <f>IF(OR(J595="",K595=""),IF(OR(J595&lt;&gt;"",K595&lt;&gt;""),"Ontbrekende km-stand",""),IF(K595&lt;J595,"Controleer km-stand",IF(N595&lt;0,"Controleer privé km","OK")))</f>
        <v/>
      </c>
      <c r="R595" s="5" t="n"/>
    </row>
    <row r="596">
      <c r="A596" s="2">
        <f>IF(B596="","",COUNT($B$2:B596))</f>
        <v/>
      </c>
      <c r="B596" s="31" t="n"/>
      <c r="C596" s="4" t="n"/>
      <c r="D596" s="5" t="n"/>
      <c r="E596" s="4" t="n"/>
      <c r="F596" s="4" t="n"/>
      <c r="G596" s="5" t="n"/>
      <c r="H596" s="5" t="n"/>
      <c r="I596" s="5" t="n"/>
      <c r="J596" s="32" t="n"/>
      <c r="K596" s="32" t="n"/>
      <c r="L596" s="33">
        <f>IF(OR(J596="",K596=""),"",IFERROR(K596-J596,0))</f>
        <v/>
      </c>
      <c r="M596" s="32" t="n"/>
      <c r="N596" s="33">
        <f>IF(L596="","",IF(F596="Privé",0,L596-M596))</f>
        <v/>
      </c>
      <c r="O596" s="34">
        <f>IF(F596="","",IFERROR(VLOOKUP(F596,'Instellingen &amp; Instructies'!$A$8:$B$10,2,FALSE),0))</f>
        <v/>
      </c>
      <c r="P596" s="34">
        <f>IF(OR(N596="",O596=""),"",N596*O596)</f>
        <v/>
      </c>
      <c r="Q596" s="2">
        <f>IF(OR(J596="",K596=""),IF(OR(J596&lt;&gt;"",K596&lt;&gt;""),"Ontbrekende km-stand",""),IF(K596&lt;J596,"Controleer km-stand",IF(N596&lt;0,"Controleer privé km","OK")))</f>
        <v/>
      </c>
      <c r="R596" s="5" t="n"/>
    </row>
    <row r="597">
      <c r="A597" s="9">
        <f>IF(B597="","",COUNT($B$2:B597))</f>
        <v/>
      </c>
      <c r="B597" s="31" t="n"/>
      <c r="C597" s="4" t="n"/>
      <c r="D597" s="5" t="n"/>
      <c r="E597" s="4" t="n"/>
      <c r="F597" s="4" t="n"/>
      <c r="G597" s="5" t="n"/>
      <c r="H597" s="5" t="n"/>
      <c r="I597" s="5" t="n"/>
      <c r="J597" s="32" t="n"/>
      <c r="K597" s="32" t="n"/>
      <c r="L597" s="35">
        <f>IF(OR(J597="",K597=""),"",IFERROR(K597-J597,0))</f>
        <v/>
      </c>
      <c r="M597" s="32" t="n"/>
      <c r="N597" s="35">
        <f>IF(L597="","",IF(F597="Privé",0,L597-M597))</f>
        <v/>
      </c>
      <c r="O597" s="36">
        <f>IF(F597="","",IFERROR(VLOOKUP(F597,'Instellingen &amp; Instructies'!$A$8:$B$10,2,FALSE),0))</f>
        <v/>
      </c>
      <c r="P597" s="36">
        <f>IF(OR(N597="",O597=""),"",N597*O597)</f>
        <v/>
      </c>
      <c r="Q597" s="9">
        <f>IF(OR(J597="",K597=""),IF(OR(J597&lt;&gt;"",K597&lt;&gt;""),"Ontbrekende km-stand",""),IF(K597&lt;J597,"Controleer km-stand",IF(N597&lt;0,"Controleer privé km","OK")))</f>
        <v/>
      </c>
      <c r="R597" s="5" t="n"/>
    </row>
    <row r="598">
      <c r="A598" s="2">
        <f>IF(B598="","",COUNT($B$2:B598))</f>
        <v/>
      </c>
      <c r="B598" s="31" t="n"/>
      <c r="C598" s="4" t="n"/>
      <c r="D598" s="5" t="n"/>
      <c r="E598" s="4" t="n"/>
      <c r="F598" s="4" t="n"/>
      <c r="G598" s="5" t="n"/>
      <c r="H598" s="5" t="n"/>
      <c r="I598" s="5" t="n"/>
      <c r="J598" s="32" t="n"/>
      <c r="K598" s="32" t="n"/>
      <c r="L598" s="33">
        <f>IF(OR(J598="",K598=""),"",IFERROR(K598-J598,0))</f>
        <v/>
      </c>
      <c r="M598" s="32" t="n"/>
      <c r="N598" s="33">
        <f>IF(L598="","",IF(F598="Privé",0,L598-M598))</f>
        <v/>
      </c>
      <c r="O598" s="34">
        <f>IF(F598="","",IFERROR(VLOOKUP(F598,'Instellingen &amp; Instructies'!$A$8:$B$10,2,FALSE),0))</f>
        <v/>
      </c>
      <c r="P598" s="34">
        <f>IF(OR(N598="",O598=""),"",N598*O598)</f>
        <v/>
      </c>
      <c r="Q598" s="2">
        <f>IF(OR(J598="",K598=""),IF(OR(J598&lt;&gt;"",K598&lt;&gt;""),"Ontbrekende km-stand",""),IF(K598&lt;J598,"Controleer km-stand",IF(N598&lt;0,"Controleer privé km","OK")))</f>
        <v/>
      </c>
      <c r="R598" s="5" t="n"/>
    </row>
    <row r="599">
      <c r="A599" s="9">
        <f>IF(B599="","",COUNT($B$2:B599))</f>
        <v/>
      </c>
      <c r="B599" s="31" t="n"/>
      <c r="C599" s="4" t="n"/>
      <c r="D599" s="5" t="n"/>
      <c r="E599" s="4" t="n"/>
      <c r="F599" s="4" t="n"/>
      <c r="G599" s="5" t="n"/>
      <c r="H599" s="5" t="n"/>
      <c r="I599" s="5" t="n"/>
      <c r="J599" s="32" t="n"/>
      <c r="K599" s="32" t="n"/>
      <c r="L599" s="35">
        <f>IF(OR(J599="",K599=""),"",IFERROR(K599-J599,0))</f>
        <v/>
      </c>
      <c r="M599" s="32" t="n"/>
      <c r="N599" s="35">
        <f>IF(L599="","",IF(F599="Privé",0,L599-M599))</f>
        <v/>
      </c>
      <c r="O599" s="36">
        <f>IF(F599="","",IFERROR(VLOOKUP(F599,'Instellingen &amp; Instructies'!$A$8:$B$10,2,FALSE),0))</f>
        <v/>
      </c>
      <c r="P599" s="36">
        <f>IF(OR(N599="",O599=""),"",N599*O599)</f>
        <v/>
      </c>
      <c r="Q599" s="9">
        <f>IF(OR(J599="",K599=""),IF(OR(J599&lt;&gt;"",K599&lt;&gt;""),"Ontbrekende km-stand",""),IF(K599&lt;J599,"Controleer km-stand",IF(N599&lt;0,"Controleer privé km","OK")))</f>
        <v/>
      </c>
      <c r="R599" s="5" t="n"/>
    </row>
    <row r="600">
      <c r="A600" s="2">
        <f>IF(B600="","",COUNT($B$2:B600))</f>
        <v/>
      </c>
      <c r="B600" s="31" t="n"/>
      <c r="C600" s="4" t="n"/>
      <c r="D600" s="5" t="n"/>
      <c r="E600" s="4" t="n"/>
      <c r="F600" s="4" t="n"/>
      <c r="G600" s="5" t="n"/>
      <c r="H600" s="5" t="n"/>
      <c r="I600" s="5" t="n"/>
      <c r="J600" s="32" t="n"/>
      <c r="K600" s="32" t="n"/>
      <c r="L600" s="33">
        <f>IF(OR(J600="",K600=""),"",IFERROR(K600-J600,0))</f>
        <v/>
      </c>
      <c r="M600" s="32" t="n"/>
      <c r="N600" s="33">
        <f>IF(L600="","",IF(F600="Privé",0,L600-M600))</f>
        <v/>
      </c>
      <c r="O600" s="34">
        <f>IF(F600="","",IFERROR(VLOOKUP(F600,'Instellingen &amp; Instructies'!$A$8:$B$10,2,FALSE),0))</f>
        <v/>
      </c>
      <c r="P600" s="34">
        <f>IF(OR(N600="",O600=""),"",N600*O600)</f>
        <v/>
      </c>
      <c r="Q600" s="2">
        <f>IF(OR(J600="",K600=""),IF(OR(J600&lt;&gt;"",K600&lt;&gt;""),"Ontbrekende km-stand",""),IF(K600&lt;J600,"Controleer km-stand",IF(N600&lt;0,"Controleer privé km","OK")))</f>
        <v/>
      </c>
      <c r="R600" s="5" t="n"/>
    </row>
    <row r="601">
      <c r="A601" s="9">
        <f>IF(B601="","",COUNT($B$2:B601))</f>
        <v/>
      </c>
      <c r="B601" s="31" t="n"/>
      <c r="C601" s="4" t="n"/>
      <c r="D601" s="5" t="n"/>
      <c r="E601" s="4" t="n"/>
      <c r="F601" s="4" t="n"/>
      <c r="G601" s="5" t="n"/>
      <c r="H601" s="5" t="n"/>
      <c r="I601" s="5" t="n"/>
      <c r="J601" s="32" t="n"/>
      <c r="K601" s="32" t="n"/>
      <c r="L601" s="35">
        <f>IF(OR(J601="",K601=""),"",IFERROR(K601-J601,0))</f>
        <v/>
      </c>
      <c r="M601" s="32" t="n"/>
      <c r="N601" s="35">
        <f>IF(L601="","",IF(F601="Privé",0,L601-M601))</f>
        <v/>
      </c>
      <c r="O601" s="36">
        <f>IF(F601="","",IFERROR(VLOOKUP(F601,'Instellingen &amp; Instructies'!$A$8:$B$10,2,FALSE),0))</f>
        <v/>
      </c>
      <c r="P601" s="36">
        <f>IF(OR(N601="",O601=""),"",N601*O601)</f>
        <v/>
      </c>
      <c r="Q601" s="9">
        <f>IF(OR(J601="",K601=""),IF(OR(J601&lt;&gt;"",K601&lt;&gt;""),"Ontbrekende km-stand",""),IF(K601&lt;J601,"Controleer km-stand",IF(N601&lt;0,"Controleer privé km","OK")))</f>
        <v/>
      </c>
      <c r="R601" s="5" t="n"/>
    </row>
    <row r="602">
      <c r="A602" s="2">
        <f>IF(B602="","",COUNT($B$2:B602))</f>
        <v/>
      </c>
      <c r="B602" s="31" t="n"/>
      <c r="C602" s="4" t="n"/>
      <c r="D602" s="5" t="n"/>
      <c r="E602" s="4" t="n"/>
      <c r="F602" s="4" t="n"/>
      <c r="G602" s="5" t="n"/>
      <c r="H602" s="5" t="n"/>
      <c r="I602" s="5" t="n"/>
      <c r="J602" s="32" t="n"/>
      <c r="K602" s="32" t="n"/>
      <c r="L602" s="33">
        <f>IF(OR(J602="",K602=""),"",IFERROR(K602-J602,0))</f>
        <v/>
      </c>
      <c r="M602" s="32" t="n"/>
      <c r="N602" s="33">
        <f>IF(L602="","",IF(F602="Privé",0,L602-M602))</f>
        <v/>
      </c>
      <c r="O602" s="34">
        <f>IF(F602="","",IFERROR(VLOOKUP(F602,'Instellingen &amp; Instructies'!$A$8:$B$10,2,FALSE),0))</f>
        <v/>
      </c>
      <c r="P602" s="34">
        <f>IF(OR(N602="",O602=""),"",N602*O602)</f>
        <v/>
      </c>
      <c r="Q602" s="2">
        <f>IF(OR(J602="",K602=""),IF(OR(J602&lt;&gt;"",K602&lt;&gt;""),"Ontbrekende km-stand",""),IF(K602&lt;J602,"Controleer km-stand",IF(N602&lt;0,"Controleer privé km","OK")))</f>
        <v/>
      </c>
      <c r="R602" s="5" t="n"/>
    </row>
    <row r="603">
      <c r="A603" s="9">
        <f>IF(B603="","",COUNT($B$2:B603))</f>
        <v/>
      </c>
      <c r="B603" s="31" t="n"/>
      <c r="C603" s="4" t="n"/>
      <c r="D603" s="5" t="n"/>
      <c r="E603" s="4" t="n"/>
      <c r="F603" s="4" t="n"/>
      <c r="G603" s="5" t="n"/>
      <c r="H603" s="5" t="n"/>
      <c r="I603" s="5" t="n"/>
      <c r="J603" s="32" t="n"/>
      <c r="K603" s="32" t="n"/>
      <c r="L603" s="35">
        <f>IF(OR(J603="",K603=""),"",IFERROR(K603-J603,0))</f>
        <v/>
      </c>
      <c r="M603" s="32" t="n"/>
      <c r="N603" s="35">
        <f>IF(L603="","",IF(F603="Privé",0,L603-M603))</f>
        <v/>
      </c>
      <c r="O603" s="36">
        <f>IF(F603="","",IFERROR(VLOOKUP(F603,'Instellingen &amp; Instructies'!$A$8:$B$10,2,FALSE),0))</f>
        <v/>
      </c>
      <c r="P603" s="36">
        <f>IF(OR(N603="",O603=""),"",N603*O603)</f>
        <v/>
      </c>
      <c r="Q603" s="9">
        <f>IF(OR(J603="",K603=""),IF(OR(J603&lt;&gt;"",K603&lt;&gt;""),"Ontbrekende km-stand",""),IF(K603&lt;J603,"Controleer km-stand",IF(N603&lt;0,"Controleer privé km","OK")))</f>
        <v/>
      </c>
      <c r="R603" s="5" t="n"/>
    </row>
    <row r="604">
      <c r="A604" s="2">
        <f>IF(B604="","",COUNT($B$2:B604))</f>
        <v/>
      </c>
      <c r="B604" s="31" t="n"/>
      <c r="C604" s="4" t="n"/>
      <c r="D604" s="5" t="n"/>
      <c r="E604" s="4" t="n"/>
      <c r="F604" s="4" t="n"/>
      <c r="G604" s="5" t="n"/>
      <c r="H604" s="5" t="n"/>
      <c r="I604" s="5" t="n"/>
      <c r="J604" s="32" t="n"/>
      <c r="K604" s="32" t="n"/>
      <c r="L604" s="33">
        <f>IF(OR(J604="",K604=""),"",IFERROR(K604-J604,0))</f>
        <v/>
      </c>
      <c r="M604" s="32" t="n"/>
      <c r="N604" s="33">
        <f>IF(L604="","",IF(F604="Privé",0,L604-M604))</f>
        <v/>
      </c>
      <c r="O604" s="34">
        <f>IF(F604="","",IFERROR(VLOOKUP(F604,'Instellingen &amp; Instructies'!$A$8:$B$10,2,FALSE),0))</f>
        <v/>
      </c>
      <c r="P604" s="34">
        <f>IF(OR(N604="",O604=""),"",N604*O604)</f>
        <v/>
      </c>
      <c r="Q604" s="2">
        <f>IF(OR(J604="",K604=""),IF(OR(J604&lt;&gt;"",K604&lt;&gt;""),"Ontbrekende km-stand",""),IF(K604&lt;J604,"Controleer km-stand",IF(N604&lt;0,"Controleer privé km","OK")))</f>
        <v/>
      </c>
      <c r="R604" s="5" t="n"/>
    </row>
    <row r="605">
      <c r="A605" s="9">
        <f>IF(B605="","",COUNT($B$2:B605))</f>
        <v/>
      </c>
      <c r="B605" s="31" t="n"/>
      <c r="C605" s="4" t="n"/>
      <c r="D605" s="5" t="n"/>
      <c r="E605" s="4" t="n"/>
      <c r="F605" s="4" t="n"/>
      <c r="G605" s="5" t="n"/>
      <c r="H605" s="5" t="n"/>
      <c r="I605" s="5" t="n"/>
      <c r="J605" s="32" t="n"/>
      <c r="K605" s="32" t="n"/>
      <c r="L605" s="35">
        <f>IF(OR(J605="",K605=""),"",IFERROR(K605-J605,0))</f>
        <v/>
      </c>
      <c r="M605" s="32" t="n"/>
      <c r="N605" s="35">
        <f>IF(L605="","",IF(F605="Privé",0,L605-M605))</f>
        <v/>
      </c>
      <c r="O605" s="36">
        <f>IF(F605="","",IFERROR(VLOOKUP(F605,'Instellingen &amp; Instructies'!$A$8:$B$10,2,FALSE),0))</f>
        <v/>
      </c>
      <c r="P605" s="36">
        <f>IF(OR(N605="",O605=""),"",N605*O605)</f>
        <v/>
      </c>
      <c r="Q605" s="9">
        <f>IF(OR(J605="",K605=""),IF(OR(J605&lt;&gt;"",K605&lt;&gt;""),"Ontbrekende km-stand",""),IF(K605&lt;J605,"Controleer km-stand",IF(N605&lt;0,"Controleer privé km","OK")))</f>
        <v/>
      </c>
      <c r="R605" s="5" t="n"/>
    </row>
    <row r="606">
      <c r="A606" s="2">
        <f>IF(B606="","",COUNT($B$2:B606))</f>
        <v/>
      </c>
      <c r="B606" s="31" t="n"/>
      <c r="C606" s="4" t="n"/>
      <c r="D606" s="5" t="n"/>
      <c r="E606" s="4" t="n"/>
      <c r="F606" s="4" t="n"/>
      <c r="G606" s="5" t="n"/>
      <c r="H606" s="5" t="n"/>
      <c r="I606" s="5" t="n"/>
      <c r="J606" s="32" t="n"/>
      <c r="K606" s="32" t="n"/>
      <c r="L606" s="33">
        <f>IF(OR(J606="",K606=""),"",IFERROR(K606-J606,0))</f>
        <v/>
      </c>
      <c r="M606" s="32" t="n"/>
      <c r="N606" s="33">
        <f>IF(L606="","",IF(F606="Privé",0,L606-M606))</f>
        <v/>
      </c>
      <c r="O606" s="34">
        <f>IF(F606="","",IFERROR(VLOOKUP(F606,'Instellingen &amp; Instructies'!$A$8:$B$10,2,FALSE),0))</f>
        <v/>
      </c>
      <c r="P606" s="34">
        <f>IF(OR(N606="",O606=""),"",N606*O606)</f>
        <v/>
      </c>
      <c r="Q606" s="2">
        <f>IF(OR(J606="",K606=""),IF(OR(J606&lt;&gt;"",K606&lt;&gt;""),"Ontbrekende km-stand",""),IF(K606&lt;J606,"Controleer km-stand",IF(N606&lt;0,"Controleer privé km","OK")))</f>
        <v/>
      </c>
      <c r="R606" s="5" t="n"/>
    </row>
    <row r="607">
      <c r="A607" s="9">
        <f>IF(B607="","",COUNT($B$2:B607))</f>
        <v/>
      </c>
      <c r="B607" s="31" t="n"/>
      <c r="C607" s="4" t="n"/>
      <c r="D607" s="5" t="n"/>
      <c r="E607" s="4" t="n"/>
      <c r="F607" s="4" t="n"/>
      <c r="G607" s="5" t="n"/>
      <c r="H607" s="5" t="n"/>
      <c r="I607" s="5" t="n"/>
      <c r="J607" s="32" t="n"/>
      <c r="K607" s="32" t="n"/>
      <c r="L607" s="35">
        <f>IF(OR(J607="",K607=""),"",IFERROR(K607-J607,0))</f>
        <v/>
      </c>
      <c r="M607" s="32" t="n"/>
      <c r="N607" s="35">
        <f>IF(L607="","",IF(F607="Privé",0,L607-M607))</f>
        <v/>
      </c>
      <c r="O607" s="36">
        <f>IF(F607="","",IFERROR(VLOOKUP(F607,'Instellingen &amp; Instructies'!$A$8:$B$10,2,FALSE),0))</f>
        <v/>
      </c>
      <c r="P607" s="36">
        <f>IF(OR(N607="",O607=""),"",N607*O607)</f>
        <v/>
      </c>
      <c r="Q607" s="9">
        <f>IF(OR(J607="",K607=""),IF(OR(J607&lt;&gt;"",K607&lt;&gt;""),"Ontbrekende km-stand",""),IF(K607&lt;J607,"Controleer km-stand",IF(N607&lt;0,"Controleer privé km","OK")))</f>
        <v/>
      </c>
      <c r="R607" s="5" t="n"/>
    </row>
    <row r="608">
      <c r="A608" s="2">
        <f>IF(B608="","",COUNT($B$2:B608))</f>
        <v/>
      </c>
      <c r="B608" s="31" t="n"/>
      <c r="C608" s="4" t="n"/>
      <c r="D608" s="5" t="n"/>
      <c r="E608" s="4" t="n"/>
      <c r="F608" s="4" t="n"/>
      <c r="G608" s="5" t="n"/>
      <c r="H608" s="5" t="n"/>
      <c r="I608" s="5" t="n"/>
      <c r="J608" s="32" t="n"/>
      <c r="K608" s="32" t="n"/>
      <c r="L608" s="33">
        <f>IF(OR(J608="",K608=""),"",IFERROR(K608-J608,0))</f>
        <v/>
      </c>
      <c r="M608" s="32" t="n"/>
      <c r="N608" s="33">
        <f>IF(L608="","",IF(F608="Privé",0,L608-M608))</f>
        <v/>
      </c>
      <c r="O608" s="34">
        <f>IF(F608="","",IFERROR(VLOOKUP(F608,'Instellingen &amp; Instructies'!$A$8:$B$10,2,FALSE),0))</f>
        <v/>
      </c>
      <c r="P608" s="34">
        <f>IF(OR(N608="",O608=""),"",N608*O608)</f>
        <v/>
      </c>
      <c r="Q608" s="2">
        <f>IF(OR(J608="",K608=""),IF(OR(J608&lt;&gt;"",K608&lt;&gt;""),"Ontbrekende km-stand",""),IF(K608&lt;J608,"Controleer km-stand",IF(N608&lt;0,"Controleer privé km","OK")))</f>
        <v/>
      </c>
      <c r="R608" s="5" t="n"/>
    </row>
    <row r="609">
      <c r="A609" s="9">
        <f>IF(B609="","",COUNT($B$2:B609))</f>
        <v/>
      </c>
      <c r="B609" s="31" t="n"/>
      <c r="C609" s="4" t="n"/>
      <c r="D609" s="5" t="n"/>
      <c r="E609" s="4" t="n"/>
      <c r="F609" s="4" t="n"/>
      <c r="G609" s="5" t="n"/>
      <c r="H609" s="5" t="n"/>
      <c r="I609" s="5" t="n"/>
      <c r="J609" s="32" t="n"/>
      <c r="K609" s="32" t="n"/>
      <c r="L609" s="35">
        <f>IF(OR(J609="",K609=""),"",IFERROR(K609-J609,0))</f>
        <v/>
      </c>
      <c r="M609" s="32" t="n"/>
      <c r="N609" s="35">
        <f>IF(L609="","",IF(F609="Privé",0,L609-M609))</f>
        <v/>
      </c>
      <c r="O609" s="36">
        <f>IF(F609="","",IFERROR(VLOOKUP(F609,'Instellingen &amp; Instructies'!$A$8:$B$10,2,FALSE),0))</f>
        <v/>
      </c>
      <c r="P609" s="36">
        <f>IF(OR(N609="",O609=""),"",N609*O609)</f>
        <v/>
      </c>
      <c r="Q609" s="9">
        <f>IF(OR(J609="",K609=""),IF(OR(J609&lt;&gt;"",K609&lt;&gt;""),"Ontbrekende km-stand",""),IF(K609&lt;J609,"Controleer km-stand",IF(N609&lt;0,"Controleer privé km","OK")))</f>
        <v/>
      </c>
      <c r="R609" s="5" t="n"/>
    </row>
    <row r="610">
      <c r="A610" s="2">
        <f>IF(B610="","",COUNT($B$2:B610))</f>
        <v/>
      </c>
      <c r="B610" s="31" t="n"/>
      <c r="C610" s="4" t="n"/>
      <c r="D610" s="5" t="n"/>
      <c r="E610" s="4" t="n"/>
      <c r="F610" s="4" t="n"/>
      <c r="G610" s="5" t="n"/>
      <c r="H610" s="5" t="n"/>
      <c r="I610" s="5" t="n"/>
      <c r="J610" s="32" t="n"/>
      <c r="K610" s="32" t="n"/>
      <c r="L610" s="33">
        <f>IF(OR(J610="",K610=""),"",IFERROR(K610-J610,0))</f>
        <v/>
      </c>
      <c r="M610" s="32" t="n"/>
      <c r="N610" s="33">
        <f>IF(L610="","",IF(F610="Privé",0,L610-M610))</f>
        <v/>
      </c>
      <c r="O610" s="34">
        <f>IF(F610="","",IFERROR(VLOOKUP(F610,'Instellingen &amp; Instructies'!$A$8:$B$10,2,FALSE),0))</f>
        <v/>
      </c>
      <c r="P610" s="34">
        <f>IF(OR(N610="",O610=""),"",N610*O610)</f>
        <v/>
      </c>
      <c r="Q610" s="2">
        <f>IF(OR(J610="",K610=""),IF(OR(J610&lt;&gt;"",K610&lt;&gt;""),"Ontbrekende km-stand",""),IF(K610&lt;J610,"Controleer km-stand",IF(N610&lt;0,"Controleer privé km","OK")))</f>
        <v/>
      </c>
      <c r="R610" s="5" t="n"/>
    </row>
    <row r="611">
      <c r="A611" s="9">
        <f>IF(B611="","",COUNT($B$2:B611))</f>
        <v/>
      </c>
      <c r="B611" s="31" t="n"/>
      <c r="C611" s="4" t="n"/>
      <c r="D611" s="5" t="n"/>
      <c r="E611" s="4" t="n"/>
      <c r="F611" s="4" t="n"/>
      <c r="G611" s="5" t="n"/>
      <c r="H611" s="5" t="n"/>
      <c r="I611" s="5" t="n"/>
      <c r="J611" s="32" t="n"/>
      <c r="K611" s="32" t="n"/>
      <c r="L611" s="35">
        <f>IF(OR(J611="",K611=""),"",IFERROR(K611-J611,0))</f>
        <v/>
      </c>
      <c r="M611" s="32" t="n"/>
      <c r="N611" s="35">
        <f>IF(L611="","",IF(F611="Privé",0,L611-M611))</f>
        <v/>
      </c>
      <c r="O611" s="36">
        <f>IF(F611="","",IFERROR(VLOOKUP(F611,'Instellingen &amp; Instructies'!$A$8:$B$10,2,FALSE),0))</f>
        <v/>
      </c>
      <c r="P611" s="36">
        <f>IF(OR(N611="",O611=""),"",N611*O611)</f>
        <v/>
      </c>
      <c r="Q611" s="9">
        <f>IF(OR(J611="",K611=""),IF(OR(J611&lt;&gt;"",K611&lt;&gt;""),"Ontbrekende km-stand",""),IF(K611&lt;J611,"Controleer km-stand",IF(N611&lt;0,"Controleer privé km","OK")))</f>
        <v/>
      </c>
      <c r="R611" s="5" t="n"/>
    </row>
    <row r="612">
      <c r="A612" s="2">
        <f>IF(B612="","",COUNT($B$2:B612))</f>
        <v/>
      </c>
      <c r="B612" s="31" t="n"/>
      <c r="C612" s="4" t="n"/>
      <c r="D612" s="5" t="n"/>
      <c r="E612" s="4" t="n"/>
      <c r="F612" s="4" t="n"/>
      <c r="G612" s="5" t="n"/>
      <c r="H612" s="5" t="n"/>
      <c r="I612" s="5" t="n"/>
      <c r="J612" s="32" t="n"/>
      <c r="K612" s="32" t="n"/>
      <c r="L612" s="33">
        <f>IF(OR(J612="",K612=""),"",IFERROR(K612-J612,0))</f>
        <v/>
      </c>
      <c r="M612" s="32" t="n"/>
      <c r="N612" s="33">
        <f>IF(L612="","",IF(F612="Privé",0,L612-M612))</f>
        <v/>
      </c>
      <c r="O612" s="34">
        <f>IF(F612="","",IFERROR(VLOOKUP(F612,'Instellingen &amp; Instructies'!$A$8:$B$10,2,FALSE),0))</f>
        <v/>
      </c>
      <c r="P612" s="34">
        <f>IF(OR(N612="",O612=""),"",N612*O612)</f>
        <v/>
      </c>
      <c r="Q612" s="2">
        <f>IF(OR(J612="",K612=""),IF(OR(J612&lt;&gt;"",K612&lt;&gt;""),"Ontbrekende km-stand",""),IF(K612&lt;J612,"Controleer km-stand",IF(N612&lt;0,"Controleer privé km","OK")))</f>
        <v/>
      </c>
      <c r="R612" s="5" t="n"/>
    </row>
    <row r="613">
      <c r="A613" s="9">
        <f>IF(B613="","",COUNT($B$2:B613))</f>
        <v/>
      </c>
      <c r="B613" s="31" t="n"/>
      <c r="C613" s="4" t="n"/>
      <c r="D613" s="5" t="n"/>
      <c r="E613" s="4" t="n"/>
      <c r="F613" s="4" t="n"/>
      <c r="G613" s="5" t="n"/>
      <c r="H613" s="5" t="n"/>
      <c r="I613" s="5" t="n"/>
      <c r="J613" s="32" t="n"/>
      <c r="K613" s="32" t="n"/>
      <c r="L613" s="35">
        <f>IF(OR(J613="",K613=""),"",IFERROR(K613-J613,0))</f>
        <v/>
      </c>
      <c r="M613" s="32" t="n"/>
      <c r="N613" s="35">
        <f>IF(L613="","",IF(F613="Privé",0,L613-M613))</f>
        <v/>
      </c>
      <c r="O613" s="36">
        <f>IF(F613="","",IFERROR(VLOOKUP(F613,'Instellingen &amp; Instructies'!$A$8:$B$10,2,FALSE),0))</f>
        <v/>
      </c>
      <c r="P613" s="36">
        <f>IF(OR(N613="",O613=""),"",N613*O613)</f>
        <v/>
      </c>
      <c r="Q613" s="9">
        <f>IF(OR(J613="",K613=""),IF(OR(J613&lt;&gt;"",K613&lt;&gt;""),"Ontbrekende km-stand",""),IF(K613&lt;J613,"Controleer km-stand",IF(N613&lt;0,"Controleer privé km","OK")))</f>
        <v/>
      </c>
      <c r="R613" s="5" t="n"/>
    </row>
    <row r="614">
      <c r="A614" s="2">
        <f>IF(B614="","",COUNT($B$2:B614))</f>
        <v/>
      </c>
      <c r="B614" s="31" t="n"/>
      <c r="C614" s="4" t="n"/>
      <c r="D614" s="5" t="n"/>
      <c r="E614" s="4" t="n"/>
      <c r="F614" s="4" t="n"/>
      <c r="G614" s="5" t="n"/>
      <c r="H614" s="5" t="n"/>
      <c r="I614" s="5" t="n"/>
      <c r="J614" s="32" t="n"/>
      <c r="K614" s="32" t="n"/>
      <c r="L614" s="33">
        <f>IF(OR(J614="",K614=""),"",IFERROR(K614-J614,0))</f>
        <v/>
      </c>
      <c r="M614" s="32" t="n"/>
      <c r="N614" s="33">
        <f>IF(L614="","",IF(F614="Privé",0,L614-M614))</f>
        <v/>
      </c>
      <c r="O614" s="34">
        <f>IF(F614="","",IFERROR(VLOOKUP(F614,'Instellingen &amp; Instructies'!$A$8:$B$10,2,FALSE),0))</f>
        <v/>
      </c>
      <c r="P614" s="34">
        <f>IF(OR(N614="",O614=""),"",N614*O614)</f>
        <v/>
      </c>
      <c r="Q614" s="2">
        <f>IF(OR(J614="",K614=""),IF(OR(J614&lt;&gt;"",K614&lt;&gt;""),"Ontbrekende km-stand",""),IF(K614&lt;J614,"Controleer km-stand",IF(N614&lt;0,"Controleer privé km","OK")))</f>
        <v/>
      </c>
      <c r="R614" s="5" t="n"/>
    </row>
    <row r="615">
      <c r="A615" s="9">
        <f>IF(B615="","",COUNT($B$2:B615))</f>
        <v/>
      </c>
      <c r="B615" s="31" t="n"/>
      <c r="C615" s="4" t="n"/>
      <c r="D615" s="5" t="n"/>
      <c r="E615" s="4" t="n"/>
      <c r="F615" s="4" t="n"/>
      <c r="G615" s="5" t="n"/>
      <c r="H615" s="5" t="n"/>
      <c r="I615" s="5" t="n"/>
      <c r="J615" s="32" t="n"/>
      <c r="K615" s="32" t="n"/>
      <c r="L615" s="35">
        <f>IF(OR(J615="",K615=""),"",IFERROR(K615-J615,0))</f>
        <v/>
      </c>
      <c r="M615" s="32" t="n"/>
      <c r="N615" s="35">
        <f>IF(L615="","",IF(F615="Privé",0,L615-M615))</f>
        <v/>
      </c>
      <c r="O615" s="36">
        <f>IF(F615="","",IFERROR(VLOOKUP(F615,'Instellingen &amp; Instructies'!$A$8:$B$10,2,FALSE),0))</f>
        <v/>
      </c>
      <c r="P615" s="36">
        <f>IF(OR(N615="",O615=""),"",N615*O615)</f>
        <v/>
      </c>
      <c r="Q615" s="9">
        <f>IF(OR(J615="",K615=""),IF(OR(J615&lt;&gt;"",K615&lt;&gt;""),"Ontbrekende km-stand",""),IF(K615&lt;J615,"Controleer km-stand",IF(N615&lt;0,"Controleer privé km","OK")))</f>
        <v/>
      </c>
      <c r="R615" s="5" t="n"/>
    </row>
    <row r="616">
      <c r="A616" s="2">
        <f>IF(B616="","",COUNT($B$2:B616))</f>
        <v/>
      </c>
      <c r="B616" s="31" t="n"/>
      <c r="C616" s="4" t="n"/>
      <c r="D616" s="5" t="n"/>
      <c r="E616" s="4" t="n"/>
      <c r="F616" s="4" t="n"/>
      <c r="G616" s="5" t="n"/>
      <c r="H616" s="5" t="n"/>
      <c r="I616" s="5" t="n"/>
      <c r="J616" s="32" t="n"/>
      <c r="K616" s="32" t="n"/>
      <c r="L616" s="33">
        <f>IF(OR(J616="",K616=""),"",IFERROR(K616-J616,0))</f>
        <v/>
      </c>
      <c r="M616" s="32" t="n"/>
      <c r="N616" s="33">
        <f>IF(L616="","",IF(F616="Privé",0,L616-M616))</f>
        <v/>
      </c>
      <c r="O616" s="34">
        <f>IF(F616="","",IFERROR(VLOOKUP(F616,'Instellingen &amp; Instructies'!$A$8:$B$10,2,FALSE),0))</f>
        <v/>
      </c>
      <c r="P616" s="34">
        <f>IF(OR(N616="",O616=""),"",N616*O616)</f>
        <v/>
      </c>
      <c r="Q616" s="2">
        <f>IF(OR(J616="",K616=""),IF(OR(J616&lt;&gt;"",K616&lt;&gt;""),"Ontbrekende km-stand",""),IF(K616&lt;J616,"Controleer km-stand",IF(N616&lt;0,"Controleer privé km","OK")))</f>
        <v/>
      </c>
      <c r="R616" s="5" t="n"/>
    </row>
    <row r="617">
      <c r="A617" s="9">
        <f>IF(B617="","",COUNT($B$2:B617))</f>
        <v/>
      </c>
      <c r="B617" s="31" t="n"/>
      <c r="C617" s="4" t="n"/>
      <c r="D617" s="5" t="n"/>
      <c r="E617" s="4" t="n"/>
      <c r="F617" s="4" t="n"/>
      <c r="G617" s="5" t="n"/>
      <c r="H617" s="5" t="n"/>
      <c r="I617" s="5" t="n"/>
      <c r="J617" s="32" t="n"/>
      <c r="K617" s="32" t="n"/>
      <c r="L617" s="35">
        <f>IF(OR(J617="",K617=""),"",IFERROR(K617-J617,0))</f>
        <v/>
      </c>
      <c r="M617" s="32" t="n"/>
      <c r="N617" s="35">
        <f>IF(L617="","",IF(F617="Privé",0,L617-M617))</f>
        <v/>
      </c>
      <c r="O617" s="36">
        <f>IF(F617="","",IFERROR(VLOOKUP(F617,'Instellingen &amp; Instructies'!$A$8:$B$10,2,FALSE),0))</f>
        <v/>
      </c>
      <c r="P617" s="36">
        <f>IF(OR(N617="",O617=""),"",N617*O617)</f>
        <v/>
      </c>
      <c r="Q617" s="9">
        <f>IF(OR(J617="",K617=""),IF(OR(J617&lt;&gt;"",K617&lt;&gt;""),"Ontbrekende km-stand",""),IF(K617&lt;J617,"Controleer km-stand",IF(N617&lt;0,"Controleer privé km","OK")))</f>
        <v/>
      </c>
      <c r="R617" s="5" t="n"/>
    </row>
    <row r="618">
      <c r="A618" s="2">
        <f>IF(B618="","",COUNT($B$2:B618))</f>
        <v/>
      </c>
      <c r="B618" s="31" t="n"/>
      <c r="C618" s="4" t="n"/>
      <c r="D618" s="5" t="n"/>
      <c r="E618" s="4" t="n"/>
      <c r="F618" s="4" t="n"/>
      <c r="G618" s="5" t="n"/>
      <c r="H618" s="5" t="n"/>
      <c r="I618" s="5" t="n"/>
      <c r="J618" s="32" t="n"/>
      <c r="K618" s="32" t="n"/>
      <c r="L618" s="33">
        <f>IF(OR(J618="",K618=""),"",IFERROR(K618-J618,0))</f>
        <v/>
      </c>
      <c r="M618" s="32" t="n"/>
      <c r="N618" s="33">
        <f>IF(L618="","",IF(F618="Privé",0,L618-M618))</f>
        <v/>
      </c>
      <c r="O618" s="34">
        <f>IF(F618="","",IFERROR(VLOOKUP(F618,'Instellingen &amp; Instructies'!$A$8:$B$10,2,FALSE),0))</f>
        <v/>
      </c>
      <c r="P618" s="34">
        <f>IF(OR(N618="",O618=""),"",N618*O618)</f>
        <v/>
      </c>
      <c r="Q618" s="2">
        <f>IF(OR(J618="",K618=""),IF(OR(J618&lt;&gt;"",K618&lt;&gt;""),"Ontbrekende km-stand",""),IF(K618&lt;J618,"Controleer km-stand",IF(N618&lt;0,"Controleer privé km","OK")))</f>
        <v/>
      </c>
      <c r="R618" s="5" t="n"/>
    </row>
    <row r="619">
      <c r="A619" s="9">
        <f>IF(B619="","",COUNT($B$2:B619))</f>
        <v/>
      </c>
      <c r="B619" s="31" t="n"/>
      <c r="C619" s="4" t="n"/>
      <c r="D619" s="5" t="n"/>
      <c r="E619" s="4" t="n"/>
      <c r="F619" s="4" t="n"/>
      <c r="G619" s="5" t="n"/>
      <c r="H619" s="5" t="n"/>
      <c r="I619" s="5" t="n"/>
      <c r="J619" s="32" t="n"/>
      <c r="K619" s="32" t="n"/>
      <c r="L619" s="35">
        <f>IF(OR(J619="",K619=""),"",IFERROR(K619-J619,0))</f>
        <v/>
      </c>
      <c r="M619" s="32" t="n"/>
      <c r="N619" s="35">
        <f>IF(L619="","",IF(F619="Privé",0,L619-M619))</f>
        <v/>
      </c>
      <c r="O619" s="36">
        <f>IF(F619="","",IFERROR(VLOOKUP(F619,'Instellingen &amp; Instructies'!$A$8:$B$10,2,FALSE),0))</f>
        <v/>
      </c>
      <c r="P619" s="36">
        <f>IF(OR(N619="",O619=""),"",N619*O619)</f>
        <v/>
      </c>
      <c r="Q619" s="9">
        <f>IF(OR(J619="",K619=""),IF(OR(J619&lt;&gt;"",K619&lt;&gt;""),"Ontbrekende km-stand",""),IF(K619&lt;J619,"Controleer km-stand",IF(N619&lt;0,"Controleer privé km","OK")))</f>
        <v/>
      </c>
      <c r="R619" s="5" t="n"/>
    </row>
    <row r="620">
      <c r="A620" s="2">
        <f>IF(B620="","",COUNT($B$2:B620))</f>
        <v/>
      </c>
      <c r="B620" s="31" t="n"/>
      <c r="C620" s="4" t="n"/>
      <c r="D620" s="5" t="n"/>
      <c r="E620" s="4" t="n"/>
      <c r="F620" s="4" t="n"/>
      <c r="G620" s="5" t="n"/>
      <c r="H620" s="5" t="n"/>
      <c r="I620" s="5" t="n"/>
      <c r="J620" s="32" t="n"/>
      <c r="K620" s="32" t="n"/>
      <c r="L620" s="33">
        <f>IF(OR(J620="",K620=""),"",IFERROR(K620-J620,0))</f>
        <v/>
      </c>
      <c r="M620" s="32" t="n"/>
      <c r="N620" s="33">
        <f>IF(L620="","",IF(F620="Privé",0,L620-M620))</f>
        <v/>
      </c>
      <c r="O620" s="34">
        <f>IF(F620="","",IFERROR(VLOOKUP(F620,'Instellingen &amp; Instructies'!$A$8:$B$10,2,FALSE),0))</f>
        <v/>
      </c>
      <c r="P620" s="34">
        <f>IF(OR(N620="",O620=""),"",N620*O620)</f>
        <v/>
      </c>
      <c r="Q620" s="2">
        <f>IF(OR(J620="",K620=""),IF(OR(J620&lt;&gt;"",K620&lt;&gt;""),"Ontbrekende km-stand",""),IF(K620&lt;J620,"Controleer km-stand",IF(N620&lt;0,"Controleer privé km","OK")))</f>
        <v/>
      </c>
      <c r="R620" s="5" t="n"/>
    </row>
    <row r="621">
      <c r="A621" s="9">
        <f>IF(B621="","",COUNT($B$2:B621))</f>
        <v/>
      </c>
      <c r="B621" s="31" t="n"/>
      <c r="C621" s="4" t="n"/>
      <c r="D621" s="5" t="n"/>
      <c r="E621" s="4" t="n"/>
      <c r="F621" s="4" t="n"/>
      <c r="G621" s="5" t="n"/>
      <c r="H621" s="5" t="n"/>
      <c r="I621" s="5" t="n"/>
      <c r="J621" s="32" t="n"/>
      <c r="K621" s="32" t="n"/>
      <c r="L621" s="35">
        <f>IF(OR(J621="",K621=""),"",IFERROR(K621-J621,0))</f>
        <v/>
      </c>
      <c r="M621" s="32" t="n"/>
      <c r="N621" s="35">
        <f>IF(L621="","",IF(F621="Privé",0,L621-M621))</f>
        <v/>
      </c>
      <c r="O621" s="36">
        <f>IF(F621="","",IFERROR(VLOOKUP(F621,'Instellingen &amp; Instructies'!$A$8:$B$10,2,FALSE),0))</f>
        <v/>
      </c>
      <c r="P621" s="36">
        <f>IF(OR(N621="",O621=""),"",N621*O621)</f>
        <v/>
      </c>
      <c r="Q621" s="9">
        <f>IF(OR(J621="",K621=""),IF(OR(J621&lt;&gt;"",K621&lt;&gt;""),"Ontbrekende km-stand",""),IF(K621&lt;J621,"Controleer km-stand",IF(N621&lt;0,"Controleer privé km","OK")))</f>
        <v/>
      </c>
      <c r="R621" s="5" t="n"/>
    </row>
    <row r="622">
      <c r="A622" s="2">
        <f>IF(B622="","",COUNT($B$2:B622))</f>
        <v/>
      </c>
      <c r="B622" s="31" t="n"/>
      <c r="C622" s="4" t="n"/>
      <c r="D622" s="5" t="n"/>
      <c r="E622" s="4" t="n"/>
      <c r="F622" s="4" t="n"/>
      <c r="G622" s="5" t="n"/>
      <c r="H622" s="5" t="n"/>
      <c r="I622" s="5" t="n"/>
      <c r="J622" s="32" t="n"/>
      <c r="K622" s="32" t="n"/>
      <c r="L622" s="33">
        <f>IF(OR(J622="",K622=""),"",IFERROR(K622-J622,0))</f>
        <v/>
      </c>
      <c r="M622" s="32" t="n"/>
      <c r="N622" s="33">
        <f>IF(L622="","",IF(F622="Privé",0,L622-M622))</f>
        <v/>
      </c>
      <c r="O622" s="34">
        <f>IF(F622="","",IFERROR(VLOOKUP(F622,'Instellingen &amp; Instructies'!$A$8:$B$10,2,FALSE),0))</f>
        <v/>
      </c>
      <c r="P622" s="34">
        <f>IF(OR(N622="",O622=""),"",N622*O622)</f>
        <v/>
      </c>
      <c r="Q622" s="2">
        <f>IF(OR(J622="",K622=""),IF(OR(J622&lt;&gt;"",K622&lt;&gt;""),"Ontbrekende km-stand",""),IF(K622&lt;J622,"Controleer km-stand",IF(N622&lt;0,"Controleer privé km","OK")))</f>
        <v/>
      </c>
      <c r="R622" s="5" t="n"/>
    </row>
    <row r="623">
      <c r="A623" s="9">
        <f>IF(B623="","",COUNT($B$2:B623))</f>
        <v/>
      </c>
      <c r="B623" s="31" t="n"/>
      <c r="C623" s="4" t="n"/>
      <c r="D623" s="5" t="n"/>
      <c r="E623" s="4" t="n"/>
      <c r="F623" s="4" t="n"/>
      <c r="G623" s="5" t="n"/>
      <c r="H623" s="5" t="n"/>
      <c r="I623" s="5" t="n"/>
      <c r="J623" s="32" t="n"/>
      <c r="K623" s="32" t="n"/>
      <c r="L623" s="35">
        <f>IF(OR(J623="",K623=""),"",IFERROR(K623-J623,0))</f>
        <v/>
      </c>
      <c r="M623" s="32" t="n"/>
      <c r="N623" s="35">
        <f>IF(L623="","",IF(F623="Privé",0,L623-M623))</f>
        <v/>
      </c>
      <c r="O623" s="36">
        <f>IF(F623="","",IFERROR(VLOOKUP(F623,'Instellingen &amp; Instructies'!$A$8:$B$10,2,FALSE),0))</f>
        <v/>
      </c>
      <c r="P623" s="36">
        <f>IF(OR(N623="",O623=""),"",N623*O623)</f>
        <v/>
      </c>
      <c r="Q623" s="9">
        <f>IF(OR(J623="",K623=""),IF(OR(J623&lt;&gt;"",K623&lt;&gt;""),"Ontbrekende km-stand",""),IF(K623&lt;J623,"Controleer km-stand",IF(N623&lt;0,"Controleer privé km","OK")))</f>
        <v/>
      </c>
      <c r="R623" s="5" t="n"/>
    </row>
    <row r="624">
      <c r="A624" s="2">
        <f>IF(B624="","",COUNT($B$2:B624))</f>
        <v/>
      </c>
      <c r="B624" s="31" t="n"/>
      <c r="C624" s="4" t="n"/>
      <c r="D624" s="5" t="n"/>
      <c r="E624" s="4" t="n"/>
      <c r="F624" s="4" t="n"/>
      <c r="G624" s="5" t="n"/>
      <c r="H624" s="5" t="n"/>
      <c r="I624" s="5" t="n"/>
      <c r="J624" s="32" t="n"/>
      <c r="K624" s="32" t="n"/>
      <c r="L624" s="33">
        <f>IF(OR(J624="",K624=""),"",IFERROR(K624-J624,0))</f>
        <v/>
      </c>
      <c r="M624" s="32" t="n"/>
      <c r="N624" s="33">
        <f>IF(L624="","",IF(F624="Privé",0,L624-M624))</f>
        <v/>
      </c>
      <c r="O624" s="34">
        <f>IF(F624="","",IFERROR(VLOOKUP(F624,'Instellingen &amp; Instructies'!$A$8:$B$10,2,FALSE),0))</f>
        <v/>
      </c>
      <c r="P624" s="34">
        <f>IF(OR(N624="",O624=""),"",N624*O624)</f>
        <v/>
      </c>
      <c r="Q624" s="2">
        <f>IF(OR(J624="",K624=""),IF(OR(J624&lt;&gt;"",K624&lt;&gt;""),"Ontbrekende km-stand",""),IF(K624&lt;J624,"Controleer km-stand",IF(N624&lt;0,"Controleer privé km","OK")))</f>
        <v/>
      </c>
      <c r="R624" s="5" t="n"/>
    </row>
    <row r="625">
      <c r="A625" s="9">
        <f>IF(B625="","",COUNT($B$2:B625))</f>
        <v/>
      </c>
      <c r="B625" s="31" t="n"/>
      <c r="C625" s="4" t="n"/>
      <c r="D625" s="5" t="n"/>
      <c r="E625" s="4" t="n"/>
      <c r="F625" s="4" t="n"/>
      <c r="G625" s="5" t="n"/>
      <c r="H625" s="5" t="n"/>
      <c r="I625" s="5" t="n"/>
      <c r="J625" s="32" t="n"/>
      <c r="K625" s="32" t="n"/>
      <c r="L625" s="35">
        <f>IF(OR(J625="",K625=""),"",IFERROR(K625-J625,0))</f>
        <v/>
      </c>
      <c r="M625" s="32" t="n"/>
      <c r="N625" s="35">
        <f>IF(L625="","",IF(F625="Privé",0,L625-M625))</f>
        <v/>
      </c>
      <c r="O625" s="36">
        <f>IF(F625="","",IFERROR(VLOOKUP(F625,'Instellingen &amp; Instructies'!$A$8:$B$10,2,FALSE),0))</f>
        <v/>
      </c>
      <c r="P625" s="36">
        <f>IF(OR(N625="",O625=""),"",N625*O625)</f>
        <v/>
      </c>
      <c r="Q625" s="9">
        <f>IF(OR(J625="",K625=""),IF(OR(J625&lt;&gt;"",K625&lt;&gt;""),"Ontbrekende km-stand",""),IF(K625&lt;J625,"Controleer km-stand",IF(N625&lt;0,"Controleer privé km","OK")))</f>
        <v/>
      </c>
      <c r="R625" s="5" t="n"/>
    </row>
    <row r="626">
      <c r="A626" s="2">
        <f>IF(B626="","",COUNT($B$2:B626))</f>
        <v/>
      </c>
      <c r="B626" s="31" t="n"/>
      <c r="C626" s="4" t="n"/>
      <c r="D626" s="5" t="n"/>
      <c r="E626" s="4" t="n"/>
      <c r="F626" s="4" t="n"/>
      <c r="G626" s="5" t="n"/>
      <c r="H626" s="5" t="n"/>
      <c r="I626" s="5" t="n"/>
      <c r="J626" s="32" t="n"/>
      <c r="K626" s="32" t="n"/>
      <c r="L626" s="33">
        <f>IF(OR(J626="",K626=""),"",IFERROR(K626-J626,0))</f>
        <v/>
      </c>
      <c r="M626" s="32" t="n"/>
      <c r="N626" s="33">
        <f>IF(L626="","",IF(F626="Privé",0,L626-M626))</f>
        <v/>
      </c>
      <c r="O626" s="34">
        <f>IF(F626="","",IFERROR(VLOOKUP(F626,'Instellingen &amp; Instructies'!$A$8:$B$10,2,FALSE),0))</f>
        <v/>
      </c>
      <c r="P626" s="34">
        <f>IF(OR(N626="",O626=""),"",N626*O626)</f>
        <v/>
      </c>
      <c r="Q626" s="2">
        <f>IF(OR(J626="",K626=""),IF(OR(J626&lt;&gt;"",K626&lt;&gt;""),"Ontbrekende km-stand",""),IF(K626&lt;J626,"Controleer km-stand",IF(N626&lt;0,"Controleer privé km","OK")))</f>
        <v/>
      </c>
      <c r="R626" s="5" t="n"/>
    </row>
    <row r="627">
      <c r="A627" s="9">
        <f>IF(B627="","",COUNT($B$2:B627))</f>
        <v/>
      </c>
      <c r="B627" s="31" t="n"/>
      <c r="C627" s="4" t="n"/>
      <c r="D627" s="5" t="n"/>
      <c r="E627" s="4" t="n"/>
      <c r="F627" s="4" t="n"/>
      <c r="G627" s="5" t="n"/>
      <c r="H627" s="5" t="n"/>
      <c r="I627" s="5" t="n"/>
      <c r="J627" s="32" t="n"/>
      <c r="K627" s="32" t="n"/>
      <c r="L627" s="35">
        <f>IF(OR(J627="",K627=""),"",IFERROR(K627-J627,0))</f>
        <v/>
      </c>
      <c r="M627" s="32" t="n"/>
      <c r="N627" s="35">
        <f>IF(L627="","",IF(F627="Privé",0,L627-M627))</f>
        <v/>
      </c>
      <c r="O627" s="36">
        <f>IF(F627="","",IFERROR(VLOOKUP(F627,'Instellingen &amp; Instructies'!$A$8:$B$10,2,FALSE),0))</f>
        <v/>
      </c>
      <c r="P627" s="36">
        <f>IF(OR(N627="",O627=""),"",N627*O627)</f>
        <v/>
      </c>
      <c r="Q627" s="9">
        <f>IF(OR(J627="",K627=""),IF(OR(J627&lt;&gt;"",K627&lt;&gt;""),"Ontbrekende km-stand",""),IF(K627&lt;J627,"Controleer km-stand",IF(N627&lt;0,"Controleer privé km","OK")))</f>
        <v/>
      </c>
      <c r="R627" s="5" t="n"/>
    </row>
    <row r="628">
      <c r="A628" s="2">
        <f>IF(B628="","",COUNT($B$2:B628))</f>
        <v/>
      </c>
      <c r="B628" s="31" t="n"/>
      <c r="C628" s="4" t="n"/>
      <c r="D628" s="5" t="n"/>
      <c r="E628" s="4" t="n"/>
      <c r="F628" s="4" t="n"/>
      <c r="G628" s="5" t="n"/>
      <c r="H628" s="5" t="n"/>
      <c r="I628" s="5" t="n"/>
      <c r="J628" s="32" t="n"/>
      <c r="K628" s="32" t="n"/>
      <c r="L628" s="33">
        <f>IF(OR(J628="",K628=""),"",IFERROR(K628-J628,0))</f>
        <v/>
      </c>
      <c r="M628" s="32" t="n"/>
      <c r="N628" s="33">
        <f>IF(L628="","",IF(F628="Privé",0,L628-M628))</f>
        <v/>
      </c>
      <c r="O628" s="34">
        <f>IF(F628="","",IFERROR(VLOOKUP(F628,'Instellingen &amp; Instructies'!$A$8:$B$10,2,FALSE),0))</f>
        <v/>
      </c>
      <c r="P628" s="34">
        <f>IF(OR(N628="",O628=""),"",N628*O628)</f>
        <v/>
      </c>
      <c r="Q628" s="2">
        <f>IF(OR(J628="",K628=""),IF(OR(J628&lt;&gt;"",K628&lt;&gt;""),"Ontbrekende km-stand",""),IF(K628&lt;J628,"Controleer km-stand",IF(N628&lt;0,"Controleer privé km","OK")))</f>
        <v/>
      </c>
      <c r="R628" s="5" t="n"/>
    </row>
    <row r="629">
      <c r="A629" s="9">
        <f>IF(B629="","",COUNT($B$2:B629))</f>
        <v/>
      </c>
      <c r="B629" s="31" t="n"/>
      <c r="C629" s="4" t="n"/>
      <c r="D629" s="5" t="n"/>
      <c r="E629" s="4" t="n"/>
      <c r="F629" s="4" t="n"/>
      <c r="G629" s="5" t="n"/>
      <c r="H629" s="5" t="n"/>
      <c r="I629" s="5" t="n"/>
      <c r="J629" s="32" t="n"/>
      <c r="K629" s="32" t="n"/>
      <c r="L629" s="35">
        <f>IF(OR(J629="",K629=""),"",IFERROR(K629-J629,0))</f>
        <v/>
      </c>
      <c r="M629" s="32" t="n"/>
      <c r="N629" s="35">
        <f>IF(L629="","",IF(F629="Privé",0,L629-M629))</f>
        <v/>
      </c>
      <c r="O629" s="36">
        <f>IF(F629="","",IFERROR(VLOOKUP(F629,'Instellingen &amp; Instructies'!$A$8:$B$10,2,FALSE),0))</f>
        <v/>
      </c>
      <c r="P629" s="36">
        <f>IF(OR(N629="",O629=""),"",N629*O629)</f>
        <v/>
      </c>
      <c r="Q629" s="9">
        <f>IF(OR(J629="",K629=""),IF(OR(J629&lt;&gt;"",K629&lt;&gt;""),"Ontbrekende km-stand",""),IF(K629&lt;J629,"Controleer km-stand",IF(N629&lt;0,"Controleer privé km","OK")))</f>
        <v/>
      </c>
      <c r="R629" s="5" t="n"/>
    </row>
    <row r="630">
      <c r="A630" s="2">
        <f>IF(B630="","",COUNT($B$2:B630))</f>
        <v/>
      </c>
      <c r="B630" s="31" t="n"/>
      <c r="C630" s="4" t="n"/>
      <c r="D630" s="5" t="n"/>
      <c r="E630" s="4" t="n"/>
      <c r="F630" s="4" t="n"/>
      <c r="G630" s="5" t="n"/>
      <c r="H630" s="5" t="n"/>
      <c r="I630" s="5" t="n"/>
      <c r="J630" s="32" t="n"/>
      <c r="K630" s="32" t="n"/>
      <c r="L630" s="33">
        <f>IF(OR(J630="",K630=""),"",IFERROR(K630-J630,0))</f>
        <v/>
      </c>
      <c r="M630" s="32" t="n"/>
      <c r="N630" s="33">
        <f>IF(L630="","",IF(F630="Privé",0,L630-M630))</f>
        <v/>
      </c>
      <c r="O630" s="34">
        <f>IF(F630="","",IFERROR(VLOOKUP(F630,'Instellingen &amp; Instructies'!$A$8:$B$10,2,FALSE),0))</f>
        <v/>
      </c>
      <c r="P630" s="34">
        <f>IF(OR(N630="",O630=""),"",N630*O630)</f>
        <v/>
      </c>
      <c r="Q630" s="2">
        <f>IF(OR(J630="",K630=""),IF(OR(J630&lt;&gt;"",K630&lt;&gt;""),"Ontbrekende km-stand",""),IF(K630&lt;J630,"Controleer km-stand",IF(N630&lt;0,"Controleer privé km","OK")))</f>
        <v/>
      </c>
      <c r="R630" s="5" t="n"/>
    </row>
    <row r="631">
      <c r="A631" s="9">
        <f>IF(B631="","",COUNT($B$2:B631))</f>
        <v/>
      </c>
      <c r="B631" s="31" t="n"/>
      <c r="C631" s="4" t="n"/>
      <c r="D631" s="5" t="n"/>
      <c r="E631" s="4" t="n"/>
      <c r="F631" s="4" t="n"/>
      <c r="G631" s="5" t="n"/>
      <c r="H631" s="5" t="n"/>
      <c r="I631" s="5" t="n"/>
      <c r="J631" s="32" t="n"/>
      <c r="K631" s="32" t="n"/>
      <c r="L631" s="35">
        <f>IF(OR(J631="",K631=""),"",IFERROR(K631-J631,0))</f>
        <v/>
      </c>
      <c r="M631" s="32" t="n"/>
      <c r="N631" s="35">
        <f>IF(L631="","",IF(F631="Privé",0,L631-M631))</f>
        <v/>
      </c>
      <c r="O631" s="36">
        <f>IF(F631="","",IFERROR(VLOOKUP(F631,'Instellingen &amp; Instructies'!$A$8:$B$10,2,FALSE),0))</f>
        <v/>
      </c>
      <c r="P631" s="36">
        <f>IF(OR(N631="",O631=""),"",N631*O631)</f>
        <v/>
      </c>
      <c r="Q631" s="9">
        <f>IF(OR(J631="",K631=""),IF(OR(J631&lt;&gt;"",K631&lt;&gt;""),"Ontbrekende km-stand",""),IF(K631&lt;J631,"Controleer km-stand",IF(N631&lt;0,"Controleer privé km","OK")))</f>
        <v/>
      </c>
      <c r="R631" s="5" t="n"/>
    </row>
    <row r="632">
      <c r="A632" s="2">
        <f>IF(B632="","",COUNT($B$2:B632))</f>
        <v/>
      </c>
      <c r="B632" s="31" t="n"/>
      <c r="C632" s="4" t="n"/>
      <c r="D632" s="5" t="n"/>
      <c r="E632" s="4" t="n"/>
      <c r="F632" s="4" t="n"/>
      <c r="G632" s="5" t="n"/>
      <c r="H632" s="5" t="n"/>
      <c r="I632" s="5" t="n"/>
      <c r="J632" s="32" t="n"/>
      <c r="K632" s="32" t="n"/>
      <c r="L632" s="33">
        <f>IF(OR(J632="",K632=""),"",IFERROR(K632-J632,0))</f>
        <v/>
      </c>
      <c r="M632" s="32" t="n"/>
      <c r="N632" s="33">
        <f>IF(L632="","",IF(F632="Privé",0,L632-M632))</f>
        <v/>
      </c>
      <c r="O632" s="34">
        <f>IF(F632="","",IFERROR(VLOOKUP(F632,'Instellingen &amp; Instructies'!$A$8:$B$10,2,FALSE),0))</f>
        <v/>
      </c>
      <c r="P632" s="34">
        <f>IF(OR(N632="",O632=""),"",N632*O632)</f>
        <v/>
      </c>
      <c r="Q632" s="2">
        <f>IF(OR(J632="",K632=""),IF(OR(J632&lt;&gt;"",K632&lt;&gt;""),"Ontbrekende km-stand",""),IF(K632&lt;J632,"Controleer km-stand",IF(N632&lt;0,"Controleer privé km","OK")))</f>
        <v/>
      </c>
      <c r="R632" s="5" t="n"/>
    </row>
    <row r="633">
      <c r="A633" s="9">
        <f>IF(B633="","",COUNT($B$2:B633))</f>
        <v/>
      </c>
      <c r="B633" s="31" t="n"/>
      <c r="C633" s="4" t="n"/>
      <c r="D633" s="5" t="n"/>
      <c r="E633" s="4" t="n"/>
      <c r="F633" s="4" t="n"/>
      <c r="G633" s="5" t="n"/>
      <c r="H633" s="5" t="n"/>
      <c r="I633" s="5" t="n"/>
      <c r="J633" s="32" t="n"/>
      <c r="K633" s="32" t="n"/>
      <c r="L633" s="35">
        <f>IF(OR(J633="",K633=""),"",IFERROR(K633-J633,0))</f>
        <v/>
      </c>
      <c r="M633" s="32" t="n"/>
      <c r="N633" s="35">
        <f>IF(L633="","",IF(F633="Privé",0,L633-M633))</f>
        <v/>
      </c>
      <c r="O633" s="36">
        <f>IF(F633="","",IFERROR(VLOOKUP(F633,'Instellingen &amp; Instructies'!$A$8:$B$10,2,FALSE),0))</f>
        <v/>
      </c>
      <c r="P633" s="36">
        <f>IF(OR(N633="",O633=""),"",N633*O633)</f>
        <v/>
      </c>
      <c r="Q633" s="9">
        <f>IF(OR(J633="",K633=""),IF(OR(J633&lt;&gt;"",K633&lt;&gt;""),"Ontbrekende km-stand",""),IF(K633&lt;J633,"Controleer km-stand",IF(N633&lt;0,"Controleer privé km","OK")))</f>
        <v/>
      </c>
      <c r="R633" s="5" t="n"/>
    </row>
    <row r="634">
      <c r="A634" s="2">
        <f>IF(B634="","",COUNT($B$2:B634))</f>
        <v/>
      </c>
      <c r="B634" s="31" t="n"/>
      <c r="C634" s="4" t="n"/>
      <c r="D634" s="5" t="n"/>
      <c r="E634" s="4" t="n"/>
      <c r="F634" s="4" t="n"/>
      <c r="G634" s="5" t="n"/>
      <c r="H634" s="5" t="n"/>
      <c r="I634" s="5" t="n"/>
      <c r="J634" s="32" t="n"/>
      <c r="K634" s="32" t="n"/>
      <c r="L634" s="33">
        <f>IF(OR(J634="",K634=""),"",IFERROR(K634-J634,0))</f>
        <v/>
      </c>
      <c r="M634" s="32" t="n"/>
      <c r="N634" s="33">
        <f>IF(L634="","",IF(F634="Privé",0,L634-M634))</f>
        <v/>
      </c>
      <c r="O634" s="34">
        <f>IF(F634="","",IFERROR(VLOOKUP(F634,'Instellingen &amp; Instructies'!$A$8:$B$10,2,FALSE),0))</f>
        <v/>
      </c>
      <c r="P634" s="34">
        <f>IF(OR(N634="",O634=""),"",N634*O634)</f>
        <v/>
      </c>
      <c r="Q634" s="2">
        <f>IF(OR(J634="",K634=""),IF(OR(J634&lt;&gt;"",K634&lt;&gt;""),"Ontbrekende km-stand",""),IF(K634&lt;J634,"Controleer km-stand",IF(N634&lt;0,"Controleer privé km","OK")))</f>
        <v/>
      </c>
      <c r="R634" s="5" t="n"/>
    </row>
    <row r="635">
      <c r="A635" s="9">
        <f>IF(B635="","",COUNT($B$2:B635))</f>
        <v/>
      </c>
      <c r="B635" s="31" t="n"/>
      <c r="C635" s="4" t="n"/>
      <c r="D635" s="5" t="n"/>
      <c r="E635" s="4" t="n"/>
      <c r="F635" s="4" t="n"/>
      <c r="G635" s="5" t="n"/>
      <c r="H635" s="5" t="n"/>
      <c r="I635" s="5" t="n"/>
      <c r="J635" s="32" t="n"/>
      <c r="K635" s="32" t="n"/>
      <c r="L635" s="35">
        <f>IF(OR(J635="",K635=""),"",IFERROR(K635-J635,0))</f>
        <v/>
      </c>
      <c r="M635" s="32" t="n"/>
      <c r="N635" s="35">
        <f>IF(L635="","",IF(F635="Privé",0,L635-M635))</f>
        <v/>
      </c>
      <c r="O635" s="36">
        <f>IF(F635="","",IFERROR(VLOOKUP(F635,'Instellingen &amp; Instructies'!$A$8:$B$10,2,FALSE),0))</f>
        <v/>
      </c>
      <c r="P635" s="36">
        <f>IF(OR(N635="",O635=""),"",N635*O635)</f>
        <v/>
      </c>
      <c r="Q635" s="9">
        <f>IF(OR(J635="",K635=""),IF(OR(J635&lt;&gt;"",K635&lt;&gt;""),"Ontbrekende km-stand",""),IF(K635&lt;J635,"Controleer km-stand",IF(N635&lt;0,"Controleer privé km","OK")))</f>
        <v/>
      </c>
      <c r="R635" s="5" t="n"/>
    </row>
    <row r="636">
      <c r="A636" s="2">
        <f>IF(B636="","",COUNT($B$2:B636))</f>
        <v/>
      </c>
      <c r="B636" s="31" t="n"/>
      <c r="C636" s="4" t="n"/>
      <c r="D636" s="5" t="n"/>
      <c r="E636" s="4" t="n"/>
      <c r="F636" s="4" t="n"/>
      <c r="G636" s="5" t="n"/>
      <c r="H636" s="5" t="n"/>
      <c r="I636" s="5" t="n"/>
      <c r="J636" s="32" t="n"/>
      <c r="K636" s="32" t="n"/>
      <c r="L636" s="33">
        <f>IF(OR(J636="",K636=""),"",IFERROR(K636-J636,0))</f>
        <v/>
      </c>
      <c r="M636" s="32" t="n"/>
      <c r="N636" s="33">
        <f>IF(L636="","",IF(F636="Privé",0,L636-M636))</f>
        <v/>
      </c>
      <c r="O636" s="34">
        <f>IF(F636="","",IFERROR(VLOOKUP(F636,'Instellingen &amp; Instructies'!$A$8:$B$10,2,FALSE),0))</f>
        <v/>
      </c>
      <c r="P636" s="34">
        <f>IF(OR(N636="",O636=""),"",N636*O636)</f>
        <v/>
      </c>
      <c r="Q636" s="2">
        <f>IF(OR(J636="",K636=""),IF(OR(J636&lt;&gt;"",K636&lt;&gt;""),"Ontbrekende km-stand",""),IF(K636&lt;J636,"Controleer km-stand",IF(N636&lt;0,"Controleer privé km","OK")))</f>
        <v/>
      </c>
      <c r="R636" s="5" t="n"/>
    </row>
    <row r="637">
      <c r="A637" s="9">
        <f>IF(B637="","",COUNT($B$2:B637))</f>
        <v/>
      </c>
      <c r="B637" s="31" t="n"/>
      <c r="C637" s="4" t="n"/>
      <c r="D637" s="5" t="n"/>
      <c r="E637" s="4" t="n"/>
      <c r="F637" s="4" t="n"/>
      <c r="G637" s="5" t="n"/>
      <c r="H637" s="5" t="n"/>
      <c r="I637" s="5" t="n"/>
      <c r="J637" s="32" t="n"/>
      <c r="K637" s="32" t="n"/>
      <c r="L637" s="35">
        <f>IF(OR(J637="",K637=""),"",IFERROR(K637-J637,0))</f>
        <v/>
      </c>
      <c r="M637" s="32" t="n"/>
      <c r="N637" s="35">
        <f>IF(L637="","",IF(F637="Privé",0,L637-M637))</f>
        <v/>
      </c>
      <c r="O637" s="36">
        <f>IF(F637="","",IFERROR(VLOOKUP(F637,'Instellingen &amp; Instructies'!$A$8:$B$10,2,FALSE),0))</f>
        <v/>
      </c>
      <c r="P637" s="36">
        <f>IF(OR(N637="",O637=""),"",N637*O637)</f>
        <v/>
      </c>
      <c r="Q637" s="9">
        <f>IF(OR(J637="",K637=""),IF(OR(J637&lt;&gt;"",K637&lt;&gt;""),"Ontbrekende km-stand",""),IF(K637&lt;J637,"Controleer km-stand",IF(N637&lt;0,"Controleer privé km","OK")))</f>
        <v/>
      </c>
      <c r="R637" s="5" t="n"/>
    </row>
    <row r="638">
      <c r="A638" s="2">
        <f>IF(B638="","",COUNT($B$2:B638))</f>
        <v/>
      </c>
      <c r="B638" s="31" t="n"/>
      <c r="C638" s="4" t="n"/>
      <c r="D638" s="5" t="n"/>
      <c r="E638" s="4" t="n"/>
      <c r="F638" s="4" t="n"/>
      <c r="G638" s="5" t="n"/>
      <c r="H638" s="5" t="n"/>
      <c r="I638" s="5" t="n"/>
      <c r="J638" s="32" t="n"/>
      <c r="K638" s="32" t="n"/>
      <c r="L638" s="33">
        <f>IF(OR(J638="",K638=""),"",IFERROR(K638-J638,0))</f>
        <v/>
      </c>
      <c r="M638" s="32" t="n"/>
      <c r="N638" s="33">
        <f>IF(L638="","",IF(F638="Privé",0,L638-M638))</f>
        <v/>
      </c>
      <c r="O638" s="34">
        <f>IF(F638="","",IFERROR(VLOOKUP(F638,'Instellingen &amp; Instructies'!$A$8:$B$10,2,FALSE),0))</f>
        <v/>
      </c>
      <c r="P638" s="34">
        <f>IF(OR(N638="",O638=""),"",N638*O638)</f>
        <v/>
      </c>
      <c r="Q638" s="2">
        <f>IF(OR(J638="",K638=""),IF(OR(J638&lt;&gt;"",K638&lt;&gt;""),"Ontbrekende km-stand",""),IF(K638&lt;J638,"Controleer km-stand",IF(N638&lt;0,"Controleer privé km","OK")))</f>
        <v/>
      </c>
      <c r="R638" s="5" t="n"/>
    </row>
    <row r="639">
      <c r="A639" s="9">
        <f>IF(B639="","",COUNT($B$2:B639))</f>
        <v/>
      </c>
      <c r="B639" s="31" t="n"/>
      <c r="C639" s="4" t="n"/>
      <c r="D639" s="5" t="n"/>
      <c r="E639" s="4" t="n"/>
      <c r="F639" s="4" t="n"/>
      <c r="G639" s="5" t="n"/>
      <c r="H639" s="5" t="n"/>
      <c r="I639" s="5" t="n"/>
      <c r="J639" s="32" t="n"/>
      <c r="K639" s="32" t="n"/>
      <c r="L639" s="35">
        <f>IF(OR(J639="",K639=""),"",IFERROR(K639-J639,0))</f>
        <v/>
      </c>
      <c r="M639" s="32" t="n"/>
      <c r="N639" s="35">
        <f>IF(L639="","",IF(F639="Privé",0,L639-M639))</f>
        <v/>
      </c>
      <c r="O639" s="36">
        <f>IF(F639="","",IFERROR(VLOOKUP(F639,'Instellingen &amp; Instructies'!$A$8:$B$10,2,FALSE),0))</f>
        <v/>
      </c>
      <c r="P639" s="36">
        <f>IF(OR(N639="",O639=""),"",N639*O639)</f>
        <v/>
      </c>
      <c r="Q639" s="9">
        <f>IF(OR(J639="",K639=""),IF(OR(J639&lt;&gt;"",K639&lt;&gt;""),"Ontbrekende km-stand",""),IF(K639&lt;J639,"Controleer km-stand",IF(N639&lt;0,"Controleer privé km","OK")))</f>
        <v/>
      </c>
      <c r="R639" s="5" t="n"/>
    </row>
    <row r="640">
      <c r="A640" s="2">
        <f>IF(B640="","",COUNT($B$2:B640))</f>
        <v/>
      </c>
      <c r="B640" s="31" t="n"/>
      <c r="C640" s="4" t="n"/>
      <c r="D640" s="5" t="n"/>
      <c r="E640" s="4" t="n"/>
      <c r="F640" s="4" t="n"/>
      <c r="G640" s="5" t="n"/>
      <c r="H640" s="5" t="n"/>
      <c r="I640" s="5" t="n"/>
      <c r="J640" s="32" t="n"/>
      <c r="K640" s="32" t="n"/>
      <c r="L640" s="33">
        <f>IF(OR(J640="",K640=""),"",IFERROR(K640-J640,0))</f>
        <v/>
      </c>
      <c r="M640" s="32" t="n"/>
      <c r="N640" s="33">
        <f>IF(L640="","",IF(F640="Privé",0,L640-M640))</f>
        <v/>
      </c>
      <c r="O640" s="34">
        <f>IF(F640="","",IFERROR(VLOOKUP(F640,'Instellingen &amp; Instructies'!$A$8:$B$10,2,FALSE),0))</f>
        <v/>
      </c>
      <c r="P640" s="34">
        <f>IF(OR(N640="",O640=""),"",N640*O640)</f>
        <v/>
      </c>
      <c r="Q640" s="2">
        <f>IF(OR(J640="",K640=""),IF(OR(J640&lt;&gt;"",K640&lt;&gt;""),"Ontbrekende km-stand",""),IF(K640&lt;J640,"Controleer km-stand",IF(N640&lt;0,"Controleer privé km","OK")))</f>
        <v/>
      </c>
      <c r="R640" s="5" t="n"/>
    </row>
    <row r="641">
      <c r="A641" s="9">
        <f>IF(B641="","",COUNT($B$2:B641))</f>
        <v/>
      </c>
      <c r="B641" s="31" t="n"/>
      <c r="C641" s="4" t="n"/>
      <c r="D641" s="5" t="n"/>
      <c r="E641" s="4" t="n"/>
      <c r="F641" s="4" t="n"/>
      <c r="G641" s="5" t="n"/>
      <c r="H641" s="5" t="n"/>
      <c r="I641" s="5" t="n"/>
      <c r="J641" s="32" t="n"/>
      <c r="K641" s="32" t="n"/>
      <c r="L641" s="35">
        <f>IF(OR(J641="",K641=""),"",IFERROR(K641-J641,0))</f>
        <v/>
      </c>
      <c r="M641" s="32" t="n"/>
      <c r="N641" s="35">
        <f>IF(L641="","",IF(F641="Privé",0,L641-M641))</f>
        <v/>
      </c>
      <c r="O641" s="36">
        <f>IF(F641="","",IFERROR(VLOOKUP(F641,'Instellingen &amp; Instructies'!$A$8:$B$10,2,FALSE),0))</f>
        <v/>
      </c>
      <c r="P641" s="36">
        <f>IF(OR(N641="",O641=""),"",N641*O641)</f>
        <v/>
      </c>
      <c r="Q641" s="9">
        <f>IF(OR(J641="",K641=""),IF(OR(J641&lt;&gt;"",K641&lt;&gt;""),"Ontbrekende km-stand",""),IF(K641&lt;J641,"Controleer km-stand",IF(N641&lt;0,"Controleer privé km","OK")))</f>
        <v/>
      </c>
      <c r="R641" s="5" t="n"/>
    </row>
    <row r="642">
      <c r="A642" s="2">
        <f>IF(B642="","",COUNT($B$2:B642))</f>
        <v/>
      </c>
      <c r="B642" s="31" t="n"/>
      <c r="C642" s="4" t="n"/>
      <c r="D642" s="5" t="n"/>
      <c r="E642" s="4" t="n"/>
      <c r="F642" s="4" t="n"/>
      <c r="G642" s="5" t="n"/>
      <c r="H642" s="5" t="n"/>
      <c r="I642" s="5" t="n"/>
      <c r="J642" s="32" t="n"/>
      <c r="K642" s="32" t="n"/>
      <c r="L642" s="33">
        <f>IF(OR(J642="",K642=""),"",IFERROR(K642-J642,0))</f>
        <v/>
      </c>
      <c r="M642" s="32" t="n"/>
      <c r="N642" s="33">
        <f>IF(L642="","",IF(F642="Privé",0,L642-M642))</f>
        <v/>
      </c>
      <c r="O642" s="34">
        <f>IF(F642="","",IFERROR(VLOOKUP(F642,'Instellingen &amp; Instructies'!$A$8:$B$10,2,FALSE),0))</f>
        <v/>
      </c>
      <c r="P642" s="34">
        <f>IF(OR(N642="",O642=""),"",N642*O642)</f>
        <v/>
      </c>
      <c r="Q642" s="2">
        <f>IF(OR(J642="",K642=""),IF(OR(J642&lt;&gt;"",K642&lt;&gt;""),"Ontbrekende km-stand",""),IF(K642&lt;J642,"Controleer km-stand",IF(N642&lt;0,"Controleer privé km","OK")))</f>
        <v/>
      </c>
      <c r="R642" s="5" t="n"/>
    </row>
    <row r="643">
      <c r="A643" s="9">
        <f>IF(B643="","",COUNT($B$2:B643))</f>
        <v/>
      </c>
      <c r="B643" s="31" t="n"/>
      <c r="C643" s="4" t="n"/>
      <c r="D643" s="5" t="n"/>
      <c r="E643" s="4" t="n"/>
      <c r="F643" s="4" t="n"/>
      <c r="G643" s="5" t="n"/>
      <c r="H643" s="5" t="n"/>
      <c r="I643" s="5" t="n"/>
      <c r="J643" s="32" t="n"/>
      <c r="K643" s="32" t="n"/>
      <c r="L643" s="35">
        <f>IF(OR(J643="",K643=""),"",IFERROR(K643-J643,0))</f>
        <v/>
      </c>
      <c r="M643" s="32" t="n"/>
      <c r="N643" s="35">
        <f>IF(L643="","",IF(F643="Privé",0,L643-M643))</f>
        <v/>
      </c>
      <c r="O643" s="36">
        <f>IF(F643="","",IFERROR(VLOOKUP(F643,'Instellingen &amp; Instructies'!$A$8:$B$10,2,FALSE),0))</f>
        <v/>
      </c>
      <c r="P643" s="36">
        <f>IF(OR(N643="",O643=""),"",N643*O643)</f>
        <v/>
      </c>
      <c r="Q643" s="9">
        <f>IF(OR(J643="",K643=""),IF(OR(J643&lt;&gt;"",K643&lt;&gt;""),"Ontbrekende km-stand",""),IF(K643&lt;J643,"Controleer km-stand",IF(N643&lt;0,"Controleer privé km","OK")))</f>
        <v/>
      </c>
      <c r="R643" s="5" t="n"/>
    </row>
    <row r="644">
      <c r="A644" s="2">
        <f>IF(B644="","",COUNT($B$2:B644))</f>
        <v/>
      </c>
      <c r="B644" s="31" t="n"/>
      <c r="C644" s="4" t="n"/>
      <c r="D644" s="5" t="n"/>
      <c r="E644" s="4" t="n"/>
      <c r="F644" s="4" t="n"/>
      <c r="G644" s="5" t="n"/>
      <c r="H644" s="5" t="n"/>
      <c r="I644" s="5" t="n"/>
      <c r="J644" s="32" t="n"/>
      <c r="K644" s="32" t="n"/>
      <c r="L644" s="33">
        <f>IF(OR(J644="",K644=""),"",IFERROR(K644-J644,0))</f>
        <v/>
      </c>
      <c r="M644" s="32" t="n"/>
      <c r="N644" s="33">
        <f>IF(L644="","",IF(F644="Privé",0,L644-M644))</f>
        <v/>
      </c>
      <c r="O644" s="34">
        <f>IF(F644="","",IFERROR(VLOOKUP(F644,'Instellingen &amp; Instructies'!$A$8:$B$10,2,FALSE),0))</f>
        <v/>
      </c>
      <c r="P644" s="34">
        <f>IF(OR(N644="",O644=""),"",N644*O644)</f>
        <v/>
      </c>
      <c r="Q644" s="2">
        <f>IF(OR(J644="",K644=""),IF(OR(J644&lt;&gt;"",K644&lt;&gt;""),"Ontbrekende km-stand",""),IF(K644&lt;J644,"Controleer km-stand",IF(N644&lt;0,"Controleer privé km","OK")))</f>
        <v/>
      </c>
      <c r="R644" s="5" t="n"/>
    </row>
    <row r="645">
      <c r="A645" s="9">
        <f>IF(B645="","",COUNT($B$2:B645))</f>
        <v/>
      </c>
      <c r="B645" s="31" t="n"/>
      <c r="C645" s="4" t="n"/>
      <c r="D645" s="5" t="n"/>
      <c r="E645" s="4" t="n"/>
      <c r="F645" s="4" t="n"/>
      <c r="G645" s="5" t="n"/>
      <c r="H645" s="5" t="n"/>
      <c r="I645" s="5" t="n"/>
      <c r="J645" s="32" t="n"/>
      <c r="K645" s="32" t="n"/>
      <c r="L645" s="35">
        <f>IF(OR(J645="",K645=""),"",IFERROR(K645-J645,0))</f>
        <v/>
      </c>
      <c r="M645" s="32" t="n"/>
      <c r="N645" s="35">
        <f>IF(L645="","",IF(F645="Privé",0,L645-M645))</f>
        <v/>
      </c>
      <c r="O645" s="36">
        <f>IF(F645="","",IFERROR(VLOOKUP(F645,'Instellingen &amp; Instructies'!$A$8:$B$10,2,FALSE),0))</f>
        <v/>
      </c>
      <c r="P645" s="36">
        <f>IF(OR(N645="",O645=""),"",N645*O645)</f>
        <v/>
      </c>
      <c r="Q645" s="9">
        <f>IF(OR(J645="",K645=""),IF(OR(J645&lt;&gt;"",K645&lt;&gt;""),"Ontbrekende km-stand",""),IF(K645&lt;J645,"Controleer km-stand",IF(N645&lt;0,"Controleer privé km","OK")))</f>
        <v/>
      </c>
      <c r="R645" s="5" t="n"/>
    </row>
    <row r="646">
      <c r="A646" s="2">
        <f>IF(B646="","",COUNT($B$2:B646))</f>
        <v/>
      </c>
      <c r="B646" s="31" t="n"/>
      <c r="C646" s="4" t="n"/>
      <c r="D646" s="5" t="n"/>
      <c r="E646" s="4" t="n"/>
      <c r="F646" s="4" t="n"/>
      <c r="G646" s="5" t="n"/>
      <c r="H646" s="5" t="n"/>
      <c r="I646" s="5" t="n"/>
      <c r="J646" s="32" t="n"/>
      <c r="K646" s="32" t="n"/>
      <c r="L646" s="33">
        <f>IF(OR(J646="",K646=""),"",IFERROR(K646-J646,0))</f>
        <v/>
      </c>
      <c r="M646" s="32" t="n"/>
      <c r="N646" s="33">
        <f>IF(L646="","",IF(F646="Privé",0,L646-M646))</f>
        <v/>
      </c>
      <c r="O646" s="34">
        <f>IF(F646="","",IFERROR(VLOOKUP(F646,'Instellingen &amp; Instructies'!$A$8:$B$10,2,FALSE),0))</f>
        <v/>
      </c>
      <c r="P646" s="34">
        <f>IF(OR(N646="",O646=""),"",N646*O646)</f>
        <v/>
      </c>
      <c r="Q646" s="2">
        <f>IF(OR(J646="",K646=""),IF(OR(J646&lt;&gt;"",K646&lt;&gt;""),"Ontbrekende km-stand",""),IF(K646&lt;J646,"Controleer km-stand",IF(N646&lt;0,"Controleer privé km","OK")))</f>
        <v/>
      </c>
      <c r="R646" s="5" t="n"/>
    </row>
    <row r="647">
      <c r="A647" s="9">
        <f>IF(B647="","",COUNT($B$2:B647))</f>
        <v/>
      </c>
      <c r="B647" s="31" t="n"/>
      <c r="C647" s="4" t="n"/>
      <c r="D647" s="5" t="n"/>
      <c r="E647" s="4" t="n"/>
      <c r="F647" s="4" t="n"/>
      <c r="G647" s="5" t="n"/>
      <c r="H647" s="5" t="n"/>
      <c r="I647" s="5" t="n"/>
      <c r="J647" s="32" t="n"/>
      <c r="K647" s="32" t="n"/>
      <c r="L647" s="35">
        <f>IF(OR(J647="",K647=""),"",IFERROR(K647-J647,0))</f>
        <v/>
      </c>
      <c r="M647" s="32" t="n"/>
      <c r="N647" s="35">
        <f>IF(L647="","",IF(F647="Privé",0,L647-M647))</f>
        <v/>
      </c>
      <c r="O647" s="36">
        <f>IF(F647="","",IFERROR(VLOOKUP(F647,'Instellingen &amp; Instructies'!$A$8:$B$10,2,FALSE),0))</f>
        <v/>
      </c>
      <c r="P647" s="36">
        <f>IF(OR(N647="",O647=""),"",N647*O647)</f>
        <v/>
      </c>
      <c r="Q647" s="9">
        <f>IF(OR(J647="",K647=""),IF(OR(J647&lt;&gt;"",K647&lt;&gt;""),"Ontbrekende km-stand",""),IF(K647&lt;J647,"Controleer km-stand",IF(N647&lt;0,"Controleer privé km","OK")))</f>
        <v/>
      </c>
      <c r="R647" s="5" t="n"/>
    </row>
    <row r="648">
      <c r="A648" s="2">
        <f>IF(B648="","",COUNT($B$2:B648))</f>
        <v/>
      </c>
      <c r="B648" s="31" t="n"/>
      <c r="C648" s="4" t="n"/>
      <c r="D648" s="5" t="n"/>
      <c r="E648" s="4" t="n"/>
      <c r="F648" s="4" t="n"/>
      <c r="G648" s="5" t="n"/>
      <c r="H648" s="5" t="n"/>
      <c r="I648" s="5" t="n"/>
      <c r="J648" s="32" t="n"/>
      <c r="K648" s="32" t="n"/>
      <c r="L648" s="33">
        <f>IF(OR(J648="",K648=""),"",IFERROR(K648-J648,0))</f>
        <v/>
      </c>
      <c r="M648" s="32" t="n"/>
      <c r="N648" s="33">
        <f>IF(L648="","",IF(F648="Privé",0,L648-M648))</f>
        <v/>
      </c>
      <c r="O648" s="34">
        <f>IF(F648="","",IFERROR(VLOOKUP(F648,'Instellingen &amp; Instructies'!$A$8:$B$10,2,FALSE),0))</f>
        <v/>
      </c>
      <c r="P648" s="34">
        <f>IF(OR(N648="",O648=""),"",N648*O648)</f>
        <v/>
      </c>
      <c r="Q648" s="2">
        <f>IF(OR(J648="",K648=""),IF(OR(J648&lt;&gt;"",K648&lt;&gt;""),"Ontbrekende km-stand",""),IF(K648&lt;J648,"Controleer km-stand",IF(N648&lt;0,"Controleer privé km","OK")))</f>
        <v/>
      </c>
      <c r="R648" s="5" t="n"/>
    </row>
    <row r="649">
      <c r="A649" s="9">
        <f>IF(B649="","",COUNT($B$2:B649))</f>
        <v/>
      </c>
      <c r="B649" s="31" t="n"/>
      <c r="C649" s="4" t="n"/>
      <c r="D649" s="5" t="n"/>
      <c r="E649" s="4" t="n"/>
      <c r="F649" s="4" t="n"/>
      <c r="G649" s="5" t="n"/>
      <c r="H649" s="5" t="n"/>
      <c r="I649" s="5" t="n"/>
      <c r="J649" s="32" t="n"/>
      <c r="K649" s="32" t="n"/>
      <c r="L649" s="35">
        <f>IF(OR(J649="",K649=""),"",IFERROR(K649-J649,0))</f>
        <v/>
      </c>
      <c r="M649" s="32" t="n"/>
      <c r="N649" s="35">
        <f>IF(L649="","",IF(F649="Privé",0,L649-M649))</f>
        <v/>
      </c>
      <c r="O649" s="36">
        <f>IF(F649="","",IFERROR(VLOOKUP(F649,'Instellingen &amp; Instructies'!$A$8:$B$10,2,FALSE),0))</f>
        <v/>
      </c>
      <c r="P649" s="36">
        <f>IF(OR(N649="",O649=""),"",N649*O649)</f>
        <v/>
      </c>
      <c r="Q649" s="9">
        <f>IF(OR(J649="",K649=""),IF(OR(J649&lt;&gt;"",K649&lt;&gt;""),"Ontbrekende km-stand",""),IF(K649&lt;J649,"Controleer km-stand",IF(N649&lt;0,"Controleer privé km","OK")))</f>
        <v/>
      </c>
      <c r="R649" s="5" t="n"/>
    </row>
    <row r="650">
      <c r="A650" s="2">
        <f>IF(B650="","",COUNT($B$2:B650))</f>
        <v/>
      </c>
      <c r="B650" s="31" t="n"/>
      <c r="C650" s="4" t="n"/>
      <c r="D650" s="5" t="n"/>
      <c r="E650" s="4" t="n"/>
      <c r="F650" s="4" t="n"/>
      <c r="G650" s="5" t="n"/>
      <c r="H650" s="5" t="n"/>
      <c r="I650" s="5" t="n"/>
      <c r="J650" s="32" t="n"/>
      <c r="K650" s="32" t="n"/>
      <c r="L650" s="33">
        <f>IF(OR(J650="",K650=""),"",IFERROR(K650-J650,0))</f>
        <v/>
      </c>
      <c r="M650" s="32" t="n"/>
      <c r="N650" s="33">
        <f>IF(L650="","",IF(F650="Privé",0,L650-M650))</f>
        <v/>
      </c>
      <c r="O650" s="34">
        <f>IF(F650="","",IFERROR(VLOOKUP(F650,'Instellingen &amp; Instructies'!$A$8:$B$10,2,FALSE),0))</f>
        <v/>
      </c>
      <c r="P650" s="34">
        <f>IF(OR(N650="",O650=""),"",N650*O650)</f>
        <v/>
      </c>
      <c r="Q650" s="2">
        <f>IF(OR(J650="",K650=""),IF(OR(J650&lt;&gt;"",K650&lt;&gt;""),"Ontbrekende km-stand",""),IF(K650&lt;J650,"Controleer km-stand",IF(N650&lt;0,"Controleer privé km","OK")))</f>
        <v/>
      </c>
      <c r="R650" s="5" t="n"/>
    </row>
    <row r="651">
      <c r="A651" s="9">
        <f>IF(B651="","",COUNT($B$2:B651))</f>
        <v/>
      </c>
      <c r="B651" s="31" t="n"/>
      <c r="C651" s="4" t="n"/>
      <c r="D651" s="5" t="n"/>
      <c r="E651" s="4" t="n"/>
      <c r="F651" s="4" t="n"/>
      <c r="G651" s="5" t="n"/>
      <c r="H651" s="5" t="n"/>
      <c r="I651" s="5" t="n"/>
      <c r="J651" s="32" t="n"/>
      <c r="K651" s="32" t="n"/>
      <c r="L651" s="35">
        <f>IF(OR(J651="",K651=""),"",IFERROR(K651-J651,0))</f>
        <v/>
      </c>
      <c r="M651" s="32" t="n"/>
      <c r="N651" s="35">
        <f>IF(L651="","",IF(F651="Privé",0,L651-M651))</f>
        <v/>
      </c>
      <c r="O651" s="36">
        <f>IF(F651="","",IFERROR(VLOOKUP(F651,'Instellingen &amp; Instructies'!$A$8:$B$10,2,FALSE),0))</f>
        <v/>
      </c>
      <c r="P651" s="36">
        <f>IF(OR(N651="",O651=""),"",N651*O651)</f>
        <v/>
      </c>
      <c r="Q651" s="9">
        <f>IF(OR(J651="",K651=""),IF(OR(J651&lt;&gt;"",K651&lt;&gt;""),"Ontbrekende km-stand",""),IF(K651&lt;J651,"Controleer km-stand",IF(N651&lt;0,"Controleer privé km","OK")))</f>
        <v/>
      </c>
      <c r="R651" s="5" t="n"/>
    </row>
    <row r="652">
      <c r="A652" s="2">
        <f>IF(B652="","",COUNT($B$2:B652))</f>
        <v/>
      </c>
      <c r="B652" s="31" t="n"/>
      <c r="C652" s="4" t="n"/>
      <c r="D652" s="5" t="n"/>
      <c r="E652" s="4" t="n"/>
      <c r="F652" s="4" t="n"/>
      <c r="G652" s="5" t="n"/>
      <c r="H652" s="5" t="n"/>
      <c r="I652" s="5" t="n"/>
      <c r="J652" s="32" t="n"/>
      <c r="K652" s="32" t="n"/>
      <c r="L652" s="33">
        <f>IF(OR(J652="",K652=""),"",IFERROR(K652-J652,0))</f>
        <v/>
      </c>
      <c r="M652" s="32" t="n"/>
      <c r="N652" s="33">
        <f>IF(L652="","",IF(F652="Privé",0,L652-M652))</f>
        <v/>
      </c>
      <c r="O652" s="34">
        <f>IF(F652="","",IFERROR(VLOOKUP(F652,'Instellingen &amp; Instructies'!$A$8:$B$10,2,FALSE),0))</f>
        <v/>
      </c>
      <c r="P652" s="34">
        <f>IF(OR(N652="",O652=""),"",N652*O652)</f>
        <v/>
      </c>
      <c r="Q652" s="2">
        <f>IF(OR(J652="",K652=""),IF(OR(J652&lt;&gt;"",K652&lt;&gt;""),"Ontbrekende km-stand",""),IF(K652&lt;J652,"Controleer km-stand",IF(N652&lt;0,"Controleer privé km","OK")))</f>
        <v/>
      </c>
      <c r="R652" s="5" t="n"/>
    </row>
    <row r="653">
      <c r="A653" s="9">
        <f>IF(B653="","",COUNT($B$2:B653))</f>
        <v/>
      </c>
      <c r="B653" s="31" t="n"/>
      <c r="C653" s="4" t="n"/>
      <c r="D653" s="5" t="n"/>
      <c r="E653" s="4" t="n"/>
      <c r="F653" s="4" t="n"/>
      <c r="G653" s="5" t="n"/>
      <c r="H653" s="5" t="n"/>
      <c r="I653" s="5" t="n"/>
      <c r="J653" s="32" t="n"/>
      <c r="K653" s="32" t="n"/>
      <c r="L653" s="35">
        <f>IF(OR(J653="",K653=""),"",IFERROR(K653-J653,0))</f>
        <v/>
      </c>
      <c r="M653" s="32" t="n"/>
      <c r="N653" s="35">
        <f>IF(L653="","",IF(F653="Privé",0,L653-M653))</f>
        <v/>
      </c>
      <c r="O653" s="36">
        <f>IF(F653="","",IFERROR(VLOOKUP(F653,'Instellingen &amp; Instructies'!$A$8:$B$10,2,FALSE),0))</f>
        <v/>
      </c>
      <c r="P653" s="36">
        <f>IF(OR(N653="",O653=""),"",N653*O653)</f>
        <v/>
      </c>
      <c r="Q653" s="9">
        <f>IF(OR(J653="",K653=""),IF(OR(J653&lt;&gt;"",K653&lt;&gt;""),"Ontbrekende km-stand",""),IF(K653&lt;J653,"Controleer km-stand",IF(N653&lt;0,"Controleer privé km","OK")))</f>
        <v/>
      </c>
      <c r="R653" s="5" t="n"/>
    </row>
    <row r="654">
      <c r="A654" s="2">
        <f>IF(B654="","",COUNT($B$2:B654))</f>
        <v/>
      </c>
      <c r="B654" s="31" t="n"/>
      <c r="C654" s="4" t="n"/>
      <c r="D654" s="5" t="n"/>
      <c r="E654" s="4" t="n"/>
      <c r="F654" s="4" t="n"/>
      <c r="G654" s="5" t="n"/>
      <c r="H654" s="5" t="n"/>
      <c r="I654" s="5" t="n"/>
      <c r="J654" s="32" t="n"/>
      <c r="K654" s="32" t="n"/>
      <c r="L654" s="33">
        <f>IF(OR(J654="",K654=""),"",IFERROR(K654-J654,0))</f>
        <v/>
      </c>
      <c r="M654" s="32" t="n"/>
      <c r="N654" s="33">
        <f>IF(L654="","",IF(F654="Privé",0,L654-M654))</f>
        <v/>
      </c>
      <c r="O654" s="34">
        <f>IF(F654="","",IFERROR(VLOOKUP(F654,'Instellingen &amp; Instructies'!$A$8:$B$10,2,FALSE),0))</f>
        <v/>
      </c>
      <c r="P654" s="34">
        <f>IF(OR(N654="",O654=""),"",N654*O654)</f>
        <v/>
      </c>
      <c r="Q654" s="2">
        <f>IF(OR(J654="",K654=""),IF(OR(J654&lt;&gt;"",K654&lt;&gt;""),"Ontbrekende km-stand",""),IF(K654&lt;J654,"Controleer km-stand",IF(N654&lt;0,"Controleer privé km","OK")))</f>
        <v/>
      </c>
      <c r="R654" s="5" t="n"/>
    </row>
    <row r="655">
      <c r="A655" s="9">
        <f>IF(B655="","",COUNT($B$2:B655))</f>
        <v/>
      </c>
      <c r="B655" s="31" t="n"/>
      <c r="C655" s="4" t="n"/>
      <c r="D655" s="5" t="n"/>
      <c r="E655" s="4" t="n"/>
      <c r="F655" s="4" t="n"/>
      <c r="G655" s="5" t="n"/>
      <c r="H655" s="5" t="n"/>
      <c r="I655" s="5" t="n"/>
      <c r="J655" s="32" t="n"/>
      <c r="K655" s="32" t="n"/>
      <c r="L655" s="35">
        <f>IF(OR(J655="",K655=""),"",IFERROR(K655-J655,0))</f>
        <v/>
      </c>
      <c r="M655" s="32" t="n"/>
      <c r="N655" s="35">
        <f>IF(L655="","",IF(F655="Privé",0,L655-M655))</f>
        <v/>
      </c>
      <c r="O655" s="36">
        <f>IF(F655="","",IFERROR(VLOOKUP(F655,'Instellingen &amp; Instructies'!$A$8:$B$10,2,FALSE),0))</f>
        <v/>
      </c>
      <c r="P655" s="36">
        <f>IF(OR(N655="",O655=""),"",N655*O655)</f>
        <v/>
      </c>
      <c r="Q655" s="9">
        <f>IF(OR(J655="",K655=""),IF(OR(J655&lt;&gt;"",K655&lt;&gt;""),"Ontbrekende km-stand",""),IF(K655&lt;J655,"Controleer km-stand",IF(N655&lt;0,"Controleer privé km","OK")))</f>
        <v/>
      </c>
      <c r="R655" s="5" t="n"/>
    </row>
    <row r="656">
      <c r="A656" s="2">
        <f>IF(B656="","",COUNT($B$2:B656))</f>
        <v/>
      </c>
      <c r="B656" s="31" t="n"/>
      <c r="C656" s="4" t="n"/>
      <c r="D656" s="5" t="n"/>
      <c r="E656" s="4" t="n"/>
      <c r="F656" s="4" t="n"/>
      <c r="G656" s="5" t="n"/>
      <c r="H656" s="5" t="n"/>
      <c r="I656" s="5" t="n"/>
      <c r="J656" s="32" t="n"/>
      <c r="K656" s="32" t="n"/>
      <c r="L656" s="33">
        <f>IF(OR(J656="",K656=""),"",IFERROR(K656-J656,0))</f>
        <v/>
      </c>
      <c r="M656" s="32" t="n"/>
      <c r="N656" s="33">
        <f>IF(L656="","",IF(F656="Privé",0,L656-M656))</f>
        <v/>
      </c>
      <c r="O656" s="34">
        <f>IF(F656="","",IFERROR(VLOOKUP(F656,'Instellingen &amp; Instructies'!$A$8:$B$10,2,FALSE),0))</f>
        <v/>
      </c>
      <c r="P656" s="34">
        <f>IF(OR(N656="",O656=""),"",N656*O656)</f>
        <v/>
      </c>
      <c r="Q656" s="2">
        <f>IF(OR(J656="",K656=""),IF(OR(J656&lt;&gt;"",K656&lt;&gt;""),"Ontbrekende km-stand",""),IF(K656&lt;J656,"Controleer km-stand",IF(N656&lt;0,"Controleer privé km","OK")))</f>
        <v/>
      </c>
      <c r="R656" s="5" t="n"/>
    </row>
    <row r="657">
      <c r="A657" s="9">
        <f>IF(B657="","",COUNT($B$2:B657))</f>
        <v/>
      </c>
      <c r="B657" s="31" t="n"/>
      <c r="C657" s="4" t="n"/>
      <c r="D657" s="5" t="n"/>
      <c r="E657" s="4" t="n"/>
      <c r="F657" s="4" t="n"/>
      <c r="G657" s="5" t="n"/>
      <c r="H657" s="5" t="n"/>
      <c r="I657" s="5" t="n"/>
      <c r="J657" s="32" t="n"/>
      <c r="K657" s="32" t="n"/>
      <c r="L657" s="35">
        <f>IF(OR(J657="",K657=""),"",IFERROR(K657-J657,0))</f>
        <v/>
      </c>
      <c r="M657" s="32" t="n"/>
      <c r="N657" s="35">
        <f>IF(L657="","",IF(F657="Privé",0,L657-M657))</f>
        <v/>
      </c>
      <c r="O657" s="36">
        <f>IF(F657="","",IFERROR(VLOOKUP(F657,'Instellingen &amp; Instructies'!$A$8:$B$10,2,FALSE),0))</f>
        <v/>
      </c>
      <c r="P657" s="36">
        <f>IF(OR(N657="",O657=""),"",N657*O657)</f>
        <v/>
      </c>
      <c r="Q657" s="9">
        <f>IF(OR(J657="",K657=""),IF(OR(J657&lt;&gt;"",K657&lt;&gt;""),"Ontbrekende km-stand",""),IF(K657&lt;J657,"Controleer km-stand",IF(N657&lt;0,"Controleer privé km","OK")))</f>
        <v/>
      </c>
      <c r="R657" s="5" t="n"/>
    </row>
    <row r="658">
      <c r="A658" s="2">
        <f>IF(B658="","",COUNT($B$2:B658))</f>
        <v/>
      </c>
      <c r="B658" s="31" t="n"/>
      <c r="C658" s="4" t="n"/>
      <c r="D658" s="5" t="n"/>
      <c r="E658" s="4" t="n"/>
      <c r="F658" s="4" t="n"/>
      <c r="G658" s="5" t="n"/>
      <c r="H658" s="5" t="n"/>
      <c r="I658" s="5" t="n"/>
      <c r="J658" s="32" t="n"/>
      <c r="K658" s="32" t="n"/>
      <c r="L658" s="33">
        <f>IF(OR(J658="",K658=""),"",IFERROR(K658-J658,0))</f>
        <v/>
      </c>
      <c r="M658" s="32" t="n"/>
      <c r="N658" s="33">
        <f>IF(L658="","",IF(F658="Privé",0,L658-M658))</f>
        <v/>
      </c>
      <c r="O658" s="34">
        <f>IF(F658="","",IFERROR(VLOOKUP(F658,'Instellingen &amp; Instructies'!$A$8:$B$10,2,FALSE),0))</f>
        <v/>
      </c>
      <c r="P658" s="34">
        <f>IF(OR(N658="",O658=""),"",N658*O658)</f>
        <v/>
      </c>
      <c r="Q658" s="2">
        <f>IF(OR(J658="",K658=""),IF(OR(J658&lt;&gt;"",K658&lt;&gt;""),"Ontbrekende km-stand",""),IF(K658&lt;J658,"Controleer km-stand",IF(N658&lt;0,"Controleer privé km","OK")))</f>
        <v/>
      </c>
      <c r="R658" s="5" t="n"/>
    </row>
    <row r="659">
      <c r="A659" s="9">
        <f>IF(B659="","",COUNT($B$2:B659))</f>
        <v/>
      </c>
      <c r="B659" s="31" t="n"/>
      <c r="C659" s="4" t="n"/>
      <c r="D659" s="5" t="n"/>
      <c r="E659" s="4" t="n"/>
      <c r="F659" s="4" t="n"/>
      <c r="G659" s="5" t="n"/>
      <c r="H659" s="5" t="n"/>
      <c r="I659" s="5" t="n"/>
      <c r="J659" s="32" t="n"/>
      <c r="K659" s="32" t="n"/>
      <c r="L659" s="35">
        <f>IF(OR(J659="",K659=""),"",IFERROR(K659-J659,0))</f>
        <v/>
      </c>
      <c r="M659" s="32" t="n"/>
      <c r="N659" s="35">
        <f>IF(L659="","",IF(F659="Privé",0,L659-M659))</f>
        <v/>
      </c>
      <c r="O659" s="36">
        <f>IF(F659="","",IFERROR(VLOOKUP(F659,'Instellingen &amp; Instructies'!$A$8:$B$10,2,FALSE),0))</f>
        <v/>
      </c>
      <c r="P659" s="36">
        <f>IF(OR(N659="",O659=""),"",N659*O659)</f>
        <v/>
      </c>
      <c r="Q659" s="9">
        <f>IF(OR(J659="",K659=""),IF(OR(J659&lt;&gt;"",K659&lt;&gt;""),"Ontbrekende km-stand",""),IF(K659&lt;J659,"Controleer km-stand",IF(N659&lt;0,"Controleer privé km","OK")))</f>
        <v/>
      </c>
      <c r="R659" s="5" t="n"/>
    </row>
    <row r="660">
      <c r="A660" s="2">
        <f>IF(B660="","",COUNT($B$2:B660))</f>
        <v/>
      </c>
      <c r="B660" s="31" t="n"/>
      <c r="C660" s="4" t="n"/>
      <c r="D660" s="5" t="n"/>
      <c r="E660" s="4" t="n"/>
      <c r="F660" s="4" t="n"/>
      <c r="G660" s="5" t="n"/>
      <c r="H660" s="5" t="n"/>
      <c r="I660" s="5" t="n"/>
      <c r="J660" s="32" t="n"/>
      <c r="K660" s="32" t="n"/>
      <c r="L660" s="33">
        <f>IF(OR(J660="",K660=""),"",IFERROR(K660-J660,0))</f>
        <v/>
      </c>
      <c r="M660" s="32" t="n"/>
      <c r="N660" s="33">
        <f>IF(L660="","",IF(F660="Privé",0,L660-M660))</f>
        <v/>
      </c>
      <c r="O660" s="34">
        <f>IF(F660="","",IFERROR(VLOOKUP(F660,'Instellingen &amp; Instructies'!$A$8:$B$10,2,FALSE),0))</f>
        <v/>
      </c>
      <c r="P660" s="34">
        <f>IF(OR(N660="",O660=""),"",N660*O660)</f>
        <v/>
      </c>
      <c r="Q660" s="2">
        <f>IF(OR(J660="",K660=""),IF(OR(J660&lt;&gt;"",K660&lt;&gt;""),"Ontbrekende km-stand",""),IF(K660&lt;J660,"Controleer km-stand",IF(N660&lt;0,"Controleer privé km","OK")))</f>
        <v/>
      </c>
      <c r="R660" s="5" t="n"/>
    </row>
    <row r="661">
      <c r="A661" s="9">
        <f>IF(B661="","",COUNT($B$2:B661))</f>
        <v/>
      </c>
      <c r="B661" s="31" t="n"/>
      <c r="C661" s="4" t="n"/>
      <c r="D661" s="5" t="n"/>
      <c r="E661" s="4" t="n"/>
      <c r="F661" s="4" t="n"/>
      <c r="G661" s="5" t="n"/>
      <c r="H661" s="5" t="n"/>
      <c r="I661" s="5" t="n"/>
      <c r="J661" s="32" t="n"/>
      <c r="K661" s="32" t="n"/>
      <c r="L661" s="35">
        <f>IF(OR(J661="",K661=""),"",IFERROR(K661-J661,0))</f>
        <v/>
      </c>
      <c r="M661" s="32" t="n"/>
      <c r="N661" s="35">
        <f>IF(L661="","",IF(F661="Privé",0,L661-M661))</f>
        <v/>
      </c>
      <c r="O661" s="36">
        <f>IF(F661="","",IFERROR(VLOOKUP(F661,'Instellingen &amp; Instructies'!$A$8:$B$10,2,FALSE),0))</f>
        <v/>
      </c>
      <c r="P661" s="36">
        <f>IF(OR(N661="",O661=""),"",N661*O661)</f>
        <v/>
      </c>
      <c r="Q661" s="9">
        <f>IF(OR(J661="",K661=""),IF(OR(J661&lt;&gt;"",K661&lt;&gt;""),"Ontbrekende km-stand",""),IF(K661&lt;J661,"Controleer km-stand",IF(N661&lt;0,"Controleer privé km","OK")))</f>
        <v/>
      </c>
      <c r="R661" s="5" t="n"/>
    </row>
    <row r="662">
      <c r="A662" s="2">
        <f>IF(B662="","",COUNT($B$2:B662))</f>
        <v/>
      </c>
      <c r="B662" s="31" t="n"/>
      <c r="C662" s="4" t="n"/>
      <c r="D662" s="5" t="n"/>
      <c r="E662" s="4" t="n"/>
      <c r="F662" s="4" t="n"/>
      <c r="G662" s="5" t="n"/>
      <c r="H662" s="5" t="n"/>
      <c r="I662" s="5" t="n"/>
      <c r="J662" s="32" t="n"/>
      <c r="K662" s="32" t="n"/>
      <c r="L662" s="33">
        <f>IF(OR(J662="",K662=""),"",IFERROR(K662-J662,0))</f>
        <v/>
      </c>
      <c r="M662" s="32" t="n"/>
      <c r="N662" s="33">
        <f>IF(L662="","",IF(F662="Privé",0,L662-M662))</f>
        <v/>
      </c>
      <c r="O662" s="34">
        <f>IF(F662="","",IFERROR(VLOOKUP(F662,'Instellingen &amp; Instructies'!$A$8:$B$10,2,FALSE),0))</f>
        <v/>
      </c>
      <c r="P662" s="34">
        <f>IF(OR(N662="",O662=""),"",N662*O662)</f>
        <v/>
      </c>
      <c r="Q662" s="2">
        <f>IF(OR(J662="",K662=""),IF(OR(J662&lt;&gt;"",K662&lt;&gt;""),"Ontbrekende km-stand",""),IF(K662&lt;J662,"Controleer km-stand",IF(N662&lt;0,"Controleer privé km","OK")))</f>
        <v/>
      </c>
      <c r="R662" s="5" t="n"/>
    </row>
    <row r="663">
      <c r="A663" s="9">
        <f>IF(B663="","",COUNT($B$2:B663))</f>
        <v/>
      </c>
      <c r="B663" s="31" t="n"/>
      <c r="C663" s="4" t="n"/>
      <c r="D663" s="5" t="n"/>
      <c r="E663" s="4" t="n"/>
      <c r="F663" s="4" t="n"/>
      <c r="G663" s="5" t="n"/>
      <c r="H663" s="5" t="n"/>
      <c r="I663" s="5" t="n"/>
      <c r="J663" s="32" t="n"/>
      <c r="K663" s="32" t="n"/>
      <c r="L663" s="35">
        <f>IF(OR(J663="",K663=""),"",IFERROR(K663-J663,0))</f>
        <v/>
      </c>
      <c r="M663" s="32" t="n"/>
      <c r="N663" s="35">
        <f>IF(L663="","",IF(F663="Privé",0,L663-M663))</f>
        <v/>
      </c>
      <c r="O663" s="36">
        <f>IF(F663="","",IFERROR(VLOOKUP(F663,'Instellingen &amp; Instructies'!$A$8:$B$10,2,FALSE),0))</f>
        <v/>
      </c>
      <c r="P663" s="36">
        <f>IF(OR(N663="",O663=""),"",N663*O663)</f>
        <v/>
      </c>
      <c r="Q663" s="9">
        <f>IF(OR(J663="",K663=""),IF(OR(J663&lt;&gt;"",K663&lt;&gt;""),"Ontbrekende km-stand",""),IF(K663&lt;J663,"Controleer km-stand",IF(N663&lt;0,"Controleer privé km","OK")))</f>
        <v/>
      </c>
      <c r="R663" s="5" t="n"/>
    </row>
    <row r="664">
      <c r="A664" s="2">
        <f>IF(B664="","",COUNT($B$2:B664))</f>
        <v/>
      </c>
      <c r="B664" s="31" t="n"/>
      <c r="C664" s="4" t="n"/>
      <c r="D664" s="5" t="n"/>
      <c r="E664" s="4" t="n"/>
      <c r="F664" s="4" t="n"/>
      <c r="G664" s="5" t="n"/>
      <c r="H664" s="5" t="n"/>
      <c r="I664" s="5" t="n"/>
      <c r="J664" s="32" t="n"/>
      <c r="K664" s="32" t="n"/>
      <c r="L664" s="33">
        <f>IF(OR(J664="",K664=""),"",IFERROR(K664-J664,0))</f>
        <v/>
      </c>
      <c r="M664" s="32" t="n"/>
      <c r="N664" s="33">
        <f>IF(L664="","",IF(F664="Privé",0,L664-M664))</f>
        <v/>
      </c>
      <c r="O664" s="34">
        <f>IF(F664="","",IFERROR(VLOOKUP(F664,'Instellingen &amp; Instructies'!$A$8:$B$10,2,FALSE),0))</f>
        <v/>
      </c>
      <c r="P664" s="34">
        <f>IF(OR(N664="",O664=""),"",N664*O664)</f>
        <v/>
      </c>
      <c r="Q664" s="2">
        <f>IF(OR(J664="",K664=""),IF(OR(J664&lt;&gt;"",K664&lt;&gt;""),"Ontbrekende km-stand",""),IF(K664&lt;J664,"Controleer km-stand",IF(N664&lt;0,"Controleer privé km","OK")))</f>
        <v/>
      </c>
      <c r="R664" s="5" t="n"/>
    </row>
    <row r="665">
      <c r="A665" s="9">
        <f>IF(B665="","",COUNT($B$2:B665))</f>
        <v/>
      </c>
      <c r="B665" s="31" t="n"/>
      <c r="C665" s="4" t="n"/>
      <c r="D665" s="5" t="n"/>
      <c r="E665" s="4" t="n"/>
      <c r="F665" s="4" t="n"/>
      <c r="G665" s="5" t="n"/>
      <c r="H665" s="5" t="n"/>
      <c r="I665" s="5" t="n"/>
      <c r="J665" s="32" t="n"/>
      <c r="K665" s="32" t="n"/>
      <c r="L665" s="35">
        <f>IF(OR(J665="",K665=""),"",IFERROR(K665-J665,0))</f>
        <v/>
      </c>
      <c r="M665" s="32" t="n"/>
      <c r="N665" s="35">
        <f>IF(L665="","",IF(F665="Privé",0,L665-M665))</f>
        <v/>
      </c>
      <c r="O665" s="36">
        <f>IF(F665="","",IFERROR(VLOOKUP(F665,'Instellingen &amp; Instructies'!$A$8:$B$10,2,FALSE),0))</f>
        <v/>
      </c>
      <c r="P665" s="36">
        <f>IF(OR(N665="",O665=""),"",N665*O665)</f>
        <v/>
      </c>
      <c r="Q665" s="9">
        <f>IF(OR(J665="",K665=""),IF(OR(J665&lt;&gt;"",K665&lt;&gt;""),"Ontbrekende km-stand",""),IF(K665&lt;J665,"Controleer km-stand",IF(N665&lt;0,"Controleer privé km","OK")))</f>
        <v/>
      </c>
      <c r="R665" s="5" t="n"/>
    </row>
    <row r="666">
      <c r="A666" s="2">
        <f>IF(B666="","",COUNT($B$2:B666))</f>
        <v/>
      </c>
      <c r="B666" s="31" t="n"/>
      <c r="C666" s="4" t="n"/>
      <c r="D666" s="5" t="n"/>
      <c r="E666" s="4" t="n"/>
      <c r="F666" s="4" t="n"/>
      <c r="G666" s="5" t="n"/>
      <c r="H666" s="5" t="n"/>
      <c r="I666" s="5" t="n"/>
      <c r="J666" s="32" t="n"/>
      <c r="K666" s="32" t="n"/>
      <c r="L666" s="33">
        <f>IF(OR(J666="",K666=""),"",IFERROR(K666-J666,0))</f>
        <v/>
      </c>
      <c r="M666" s="32" t="n"/>
      <c r="N666" s="33">
        <f>IF(L666="","",IF(F666="Privé",0,L666-M666))</f>
        <v/>
      </c>
      <c r="O666" s="34">
        <f>IF(F666="","",IFERROR(VLOOKUP(F666,'Instellingen &amp; Instructies'!$A$8:$B$10,2,FALSE),0))</f>
        <v/>
      </c>
      <c r="P666" s="34">
        <f>IF(OR(N666="",O666=""),"",N666*O666)</f>
        <v/>
      </c>
      <c r="Q666" s="2">
        <f>IF(OR(J666="",K666=""),IF(OR(J666&lt;&gt;"",K666&lt;&gt;""),"Ontbrekende km-stand",""),IF(K666&lt;J666,"Controleer km-stand",IF(N666&lt;0,"Controleer privé km","OK")))</f>
        <v/>
      </c>
      <c r="R666" s="5" t="n"/>
    </row>
    <row r="667">
      <c r="A667" s="9">
        <f>IF(B667="","",COUNT($B$2:B667))</f>
        <v/>
      </c>
      <c r="B667" s="31" t="n"/>
      <c r="C667" s="4" t="n"/>
      <c r="D667" s="5" t="n"/>
      <c r="E667" s="4" t="n"/>
      <c r="F667" s="4" t="n"/>
      <c r="G667" s="5" t="n"/>
      <c r="H667" s="5" t="n"/>
      <c r="I667" s="5" t="n"/>
      <c r="J667" s="32" t="n"/>
      <c r="K667" s="32" t="n"/>
      <c r="L667" s="35">
        <f>IF(OR(J667="",K667=""),"",IFERROR(K667-J667,0))</f>
        <v/>
      </c>
      <c r="M667" s="32" t="n"/>
      <c r="N667" s="35">
        <f>IF(L667="","",IF(F667="Privé",0,L667-M667))</f>
        <v/>
      </c>
      <c r="O667" s="36">
        <f>IF(F667="","",IFERROR(VLOOKUP(F667,'Instellingen &amp; Instructies'!$A$8:$B$10,2,FALSE),0))</f>
        <v/>
      </c>
      <c r="P667" s="36">
        <f>IF(OR(N667="",O667=""),"",N667*O667)</f>
        <v/>
      </c>
      <c r="Q667" s="9">
        <f>IF(OR(J667="",K667=""),IF(OR(J667&lt;&gt;"",K667&lt;&gt;""),"Ontbrekende km-stand",""),IF(K667&lt;J667,"Controleer km-stand",IF(N667&lt;0,"Controleer privé km","OK")))</f>
        <v/>
      </c>
      <c r="R667" s="5" t="n"/>
    </row>
    <row r="668">
      <c r="A668" s="2">
        <f>IF(B668="","",COUNT($B$2:B668))</f>
        <v/>
      </c>
      <c r="B668" s="31" t="n"/>
      <c r="C668" s="4" t="n"/>
      <c r="D668" s="5" t="n"/>
      <c r="E668" s="4" t="n"/>
      <c r="F668" s="4" t="n"/>
      <c r="G668" s="5" t="n"/>
      <c r="H668" s="5" t="n"/>
      <c r="I668" s="5" t="n"/>
      <c r="J668" s="32" t="n"/>
      <c r="K668" s="32" t="n"/>
      <c r="L668" s="33">
        <f>IF(OR(J668="",K668=""),"",IFERROR(K668-J668,0))</f>
        <v/>
      </c>
      <c r="M668" s="32" t="n"/>
      <c r="N668" s="33">
        <f>IF(L668="","",IF(F668="Privé",0,L668-M668))</f>
        <v/>
      </c>
      <c r="O668" s="34">
        <f>IF(F668="","",IFERROR(VLOOKUP(F668,'Instellingen &amp; Instructies'!$A$8:$B$10,2,FALSE),0))</f>
        <v/>
      </c>
      <c r="P668" s="34">
        <f>IF(OR(N668="",O668=""),"",N668*O668)</f>
        <v/>
      </c>
      <c r="Q668" s="2">
        <f>IF(OR(J668="",K668=""),IF(OR(J668&lt;&gt;"",K668&lt;&gt;""),"Ontbrekende km-stand",""),IF(K668&lt;J668,"Controleer km-stand",IF(N668&lt;0,"Controleer privé km","OK")))</f>
        <v/>
      </c>
      <c r="R668" s="5" t="n"/>
    </row>
    <row r="669">
      <c r="A669" s="9">
        <f>IF(B669="","",COUNT($B$2:B669))</f>
        <v/>
      </c>
      <c r="B669" s="31" t="n"/>
      <c r="C669" s="4" t="n"/>
      <c r="D669" s="5" t="n"/>
      <c r="E669" s="4" t="n"/>
      <c r="F669" s="4" t="n"/>
      <c r="G669" s="5" t="n"/>
      <c r="H669" s="5" t="n"/>
      <c r="I669" s="5" t="n"/>
      <c r="J669" s="32" t="n"/>
      <c r="K669" s="32" t="n"/>
      <c r="L669" s="35">
        <f>IF(OR(J669="",K669=""),"",IFERROR(K669-J669,0))</f>
        <v/>
      </c>
      <c r="M669" s="32" t="n"/>
      <c r="N669" s="35">
        <f>IF(L669="","",IF(F669="Privé",0,L669-M669))</f>
        <v/>
      </c>
      <c r="O669" s="36">
        <f>IF(F669="","",IFERROR(VLOOKUP(F669,'Instellingen &amp; Instructies'!$A$8:$B$10,2,FALSE),0))</f>
        <v/>
      </c>
      <c r="P669" s="36">
        <f>IF(OR(N669="",O669=""),"",N669*O669)</f>
        <v/>
      </c>
      <c r="Q669" s="9">
        <f>IF(OR(J669="",K669=""),IF(OR(J669&lt;&gt;"",K669&lt;&gt;""),"Ontbrekende km-stand",""),IF(K669&lt;J669,"Controleer km-stand",IF(N669&lt;0,"Controleer privé km","OK")))</f>
        <v/>
      </c>
      <c r="R669" s="5" t="n"/>
    </row>
    <row r="670">
      <c r="A670" s="2">
        <f>IF(B670="","",COUNT($B$2:B670))</f>
        <v/>
      </c>
      <c r="B670" s="31" t="n"/>
      <c r="C670" s="4" t="n"/>
      <c r="D670" s="5" t="n"/>
      <c r="E670" s="4" t="n"/>
      <c r="F670" s="4" t="n"/>
      <c r="G670" s="5" t="n"/>
      <c r="H670" s="5" t="n"/>
      <c r="I670" s="5" t="n"/>
      <c r="J670" s="32" t="n"/>
      <c r="K670" s="32" t="n"/>
      <c r="L670" s="33">
        <f>IF(OR(J670="",K670=""),"",IFERROR(K670-J670,0))</f>
        <v/>
      </c>
      <c r="M670" s="32" t="n"/>
      <c r="N670" s="33">
        <f>IF(L670="","",IF(F670="Privé",0,L670-M670))</f>
        <v/>
      </c>
      <c r="O670" s="34">
        <f>IF(F670="","",IFERROR(VLOOKUP(F670,'Instellingen &amp; Instructies'!$A$8:$B$10,2,FALSE),0))</f>
        <v/>
      </c>
      <c r="P670" s="34">
        <f>IF(OR(N670="",O670=""),"",N670*O670)</f>
        <v/>
      </c>
      <c r="Q670" s="2">
        <f>IF(OR(J670="",K670=""),IF(OR(J670&lt;&gt;"",K670&lt;&gt;""),"Ontbrekende km-stand",""),IF(K670&lt;J670,"Controleer km-stand",IF(N670&lt;0,"Controleer privé km","OK")))</f>
        <v/>
      </c>
      <c r="R670" s="5" t="n"/>
    </row>
    <row r="671">
      <c r="A671" s="9">
        <f>IF(B671="","",COUNT($B$2:B671))</f>
        <v/>
      </c>
      <c r="B671" s="31" t="n"/>
      <c r="C671" s="4" t="n"/>
      <c r="D671" s="5" t="n"/>
      <c r="E671" s="4" t="n"/>
      <c r="F671" s="4" t="n"/>
      <c r="G671" s="5" t="n"/>
      <c r="H671" s="5" t="n"/>
      <c r="I671" s="5" t="n"/>
      <c r="J671" s="32" t="n"/>
      <c r="K671" s="32" t="n"/>
      <c r="L671" s="35">
        <f>IF(OR(J671="",K671=""),"",IFERROR(K671-J671,0))</f>
        <v/>
      </c>
      <c r="M671" s="32" t="n"/>
      <c r="N671" s="35">
        <f>IF(L671="","",IF(F671="Privé",0,L671-M671))</f>
        <v/>
      </c>
      <c r="O671" s="36">
        <f>IF(F671="","",IFERROR(VLOOKUP(F671,'Instellingen &amp; Instructies'!$A$8:$B$10,2,FALSE),0))</f>
        <v/>
      </c>
      <c r="P671" s="36">
        <f>IF(OR(N671="",O671=""),"",N671*O671)</f>
        <v/>
      </c>
      <c r="Q671" s="9">
        <f>IF(OR(J671="",K671=""),IF(OR(J671&lt;&gt;"",K671&lt;&gt;""),"Ontbrekende km-stand",""),IF(K671&lt;J671,"Controleer km-stand",IF(N671&lt;0,"Controleer privé km","OK")))</f>
        <v/>
      </c>
      <c r="R671" s="5" t="n"/>
    </row>
    <row r="672">
      <c r="A672" s="2">
        <f>IF(B672="","",COUNT($B$2:B672))</f>
        <v/>
      </c>
      <c r="B672" s="31" t="n"/>
      <c r="C672" s="4" t="n"/>
      <c r="D672" s="5" t="n"/>
      <c r="E672" s="4" t="n"/>
      <c r="F672" s="4" t="n"/>
      <c r="G672" s="5" t="n"/>
      <c r="H672" s="5" t="n"/>
      <c r="I672" s="5" t="n"/>
      <c r="J672" s="32" t="n"/>
      <c r="K672" s="32" t="n"/>
      <c r="L672" s="33">
        <f>IF(OR(J672="",K672=""),"",IFERROR(K672-J672,0))</f>
        <v/>
      </c>
      <c r="M672" s="32" t="n"/>
      <c r="N672" s="33">
        <f>IF(L672="","",IF(F672="Privé",0,L672-M672))</f>
        <v/>
      </c>
      <c r="O672" s="34">
        <f>IF(F672="","",IFERROR(VLOOKUP(F672,'Instellingen &amp; Instructies'!$A$8:$B$10,2,FALSE),0))</f>
        <v/>
      </c>
      <c r="P672" s="34">
        <f>IF(OR(N672="",O672=""),"",N672*O672)</f>
        <v/>
      </c>
      <c r="Q672" s="2">
        <f>IF(OR(J672="",K672=""),IF(OR(J672&lt;&gt;"",K672&lt;&gt;""),"Ontbrekende km-stand",""),IF(K672&lt;J672,"Controleer km-stand",IF(N672&lt;0,"Controleer privé km","OK")))</f>
        <v/>
      </c>
      <c r="R672" s="5" t="n"/>
    </row>
    <row r="673">
      <c r="A673" s="9">
        <f>IF(B673="","",COUNT($B$2:B673))</f>
        <v/>
      </c>
      <c r="B673" s="31" t="n"/>
      <c r="C673" s="4" t="n"/>
      <c r="D673" s="5" t="n"/>
      <c r="E673" s="4" t="n"/>
      <c r="F673" s="4" t="n"/>
      <c r="G673" s="5" t="n"/>
      <c r="H673" s="5" t="n"/>
      <c r="I673" s="5" t="n"/>
      <c r="J673" s="32" t="n"/>
      <c r="K673" s="32" t="n"/>
      <c r="L673" s="35">
        <f>IF(OR(J673="",K673=""),"",IFERROR(K673-J673,0))</f>
        <v/>
      </c>
      <c r="M673" s="32" t="n"/>
      <c r="N673" s="35">
        <f>IF(L673="","",IF(F673="Privé",0,L673-M673))</f>
        <v/>
      </c>
      <c r="O673" s="36">
        <f>IF(F673="","",IFERROR(VLOOKUP(F673,'Instellingen &amp; Instructies'!$A$8:$B$10,2,FALSE),0))</f>
        <v/>
      </c>
      <c r="P673" s="36">
        <f>IF(OR(N673="",O673=""),"",N673*O673)</f>
        <v/>
      </c>
      <c r="Q673" s="9">
        <f>IF(OR(J673="",K673=""),IF(OR(J673&lt;&gt;"",K673&lt;&gt;""),"Ontbrekende km-stand",""),IF(K673&lt;J673,"Controleer km-stand",IF(N673&lt;0,"Controleer privé km","OK")))</f>
        <v/>
      </c>
      <c r="R673" s="5" t="n"/>
    </row>
    <row r="674">
      <c r="A674" s="2">
        <f>IF(B674="","",COUNT($B$2:B674))</f>
        <v/>
      </c>
      <c r="B674" s="31" t="n"/>
      <c r="C674" s="4" t="n"/>
      <c r="D674" s="5" t="n"/>
      <c r="E674" s="4" t="n"/>
      <c r="F674" s="4" t="n"/>
      <c r="G674" s="5" t="n"/>
      <c r="H674" s="5" t="n"/>
      <c r="I674" s="5" t="n"/>
      <c r="J674" s="32" t="n"/>
      <c r="K674" s="32" t="n"/>
      <c r="L674" s="33">
        <f>IF(OR(J674="",K674=""),"",IFERROR(K674-J674,0))</f>
        <v/>
      </c>
      <c r="M674" s="32" t="n"/>
      <c r="N674" s="33">
        <f>IF(L674="","",IF(F674="Privé",0,L674-M674))</f>
        <v/>
      </c>
      <c r="O674" s="34">
        <f>IF(F674="","",IFERROR(VLOOKUP(F674,'Instellingen &amp; Instructies'!$A$8:$B$10,2,FALSE),0))</f>
        <v/>
      </c>
      <c r="P674" s="34">
        <f>IF(OR(N674="",O674=""),"",N674*O674)</f>
        <v/>
      </c>
      <c r="Q674" s="2">
        <f>IF(OR(J674="",K674=""),IF(OR(J674&lt;&gt;"",K674&lt;&gt;""),"Ontbrekende km-stand",""),IF(K674&lt;J674,"Controleer km-stand",IF(N674&lt;0,"Controleer privé km","OK")))</f>
        <v/>
      </c>
      <c r="R674" s="5" t="n"/>
    </row>
    <row r="675">
      <c r="A675" s="9">
        <f>IF(B675="","",COUNT($B$2:B675))</f>
        <v/>
      </c>
      <c r="B675" s="31" t="n"/>
      <c r="C675" s="4" t="n"/>
      <c r="D675" s="5" t="n"/>
      <c r="E675" s="4" t="n"/>
      <c r="F675" s="4" t="n"/>
      <c r="G675" s="5" t="n"/>
      <c r="H675" s="5" t="n"/>
      <c r="I675" s="5" t="n"/>
      <c r="J675" s="32" t="n"/>
      <c r="K675" s="32" t="n"/>
      <c r="L675" s="35">
        <f>IF(OR(J675="",K675=""),"",IFERROR(K675-J675,0))</f>
        <v/>
      </c>
      <c r="M675" s="32" t="n"/>
      <c r="N675" s="35">
        <f>IF(L675="","",IF(F675="Privé",0,L675-M675))</f>
        <v/>
      </c>
      <c r="O675" s="36">
        <f>IF(F675="","",IFERROR(VLOOKUP(F675,'Instellingen &amp; Instructies'!$A$8:$B$10,2,FALSE),0))</f>
        <v/>
      </c>
      <c r="P675" s="36">
        <f>IF(OR(N675="",O675=""),"",N675*O675)</f>
        <v/>
      </c>
      <c r="Q675" s="9">
        <f>IF(OR(J675="",K675=""),IF(OR(J675&lt;&gt;"",K675&lt;&gt;""),"Ontbrekende km-stand",""),IF(K675&lt;J675,"Controleer km-stand",IF(N675&lt;0,"Controleer privé km","OK")))</f>
        <v/>
      </c>
      <c r="R675" s="5" t="n"/>
    </row>
    <row r="676">
      <c r="A676" s="2">
        <f>IF(B676="","",COUNT($B$2:B676))</f>
        <v/>
      </c>
      <c r="B676" s="31" t="n"/>
      <c r="C676" s="4" t="n"/>
      <c r="D676" s="5" t="n"/>
      <c r="E676" s="4" t="n"/>
      <c r="F676" s="4" t="n"/>
      <c r="G676" s="5" t="n"/>
      <c r="H676" s="5" t="n"/>
      <c r="I676" s="5" t="n"/>
      <c r="J676" s="32" t="n"/>
      <c r="K676" s="32" t="n"/>
      <c r="L676" s="33">
        <f>IF(OR(J676="",K676=""),"",IFERROR(K676-J676,0))</f>
        <v/>
      </c>
      <c r="M676" s="32" t="n"/>
      <c r="N676" s="33">
        <f>IF(L676="","",IF(F676="Privé",0,L676-M676))</f>
        <v/>
      </c>
      <c r="O676" s="34">
        <f>IF(F676="","",IFERROR(VLOOKUP(F676,'Instellingen &amp; Instructies'!$A$8:$B$10,2,FALSE),0))</f>
        <v/>
      </c>
      <c r="P676" s="34">
        <f>IF(OR(N676="",O676=""),"",N676*O676)</f>
        <v/>
      </c>
      <c r="Q676" s="2">
        <f>IF(OR(J676="",K676=""),IF(OR(J676&lt;&gt;"",K676&lt;&gt;""),"Ontbrekende km-stand",""),IF(K676&lt;J676,"Controleer km-stand",IF(N676&lt;0,"Controleer privé km","OK")))</f>
        <v/>
      </c>
      <c r="R676" s="5" t="n"/>
    </row>
    <row r="677">
      <c r="A677" s="9">
        <f>IF(B677="","",COUNT($B$2:B677))</f>
        <v/>
      </c>
      <c r="B677" s="31" t="n"/>
      <c r="C677" s="4" t="n"/>
      <c r="D677" s="5" t="n"/>
      <c r="E677" s="4" t="n"/>
      <c r="F677" s="4" t="n"/>
      <c r="G677" s="5" t="n"/>
      <c r="H677" s="5" t="n"/>
      <c r="I677" s="5" t="n"/>
      <c r="J677" s="32" t="n"/>
      <c r="K677" s="32" t="n"/>
      <c r="L677" s="35">
        <f>IF(OR(J677="",K677=""),"",IFERROR(K677-J677,0))</f>
        <v/>
      </c>
      <c r="M677" s="32" t="n"/>
      <c r="N677" s="35">
        <f>IF(L677="","",IF(F677="Privé",0,L677-M677))</f>
        <v/>
      </c>
      <c r="O677" s="36">
        <f>IF(F677="","",IFERROR(VLOOKUP(F677,'Instellingen &amp; Instructies'!$A$8:$B$10,2,FALSE),0))</f>
        <v/>
      </c>
      <c r="P677" s="36">
        <f>IF(OR(N677="",O677=""),"",N677*O677)</f>
        <v/>
      </c>
      <c r="Q677" s="9">
        <f>IF(OR(J677="",K677=""),IF(OR(J677&lt;&gt;"",K677&lt;&gt;""),"Ontbrekende km-stand",""),IF(K677&lt;J677,"Controleer km-stand",IF(N677&lt;0,"Controleer privé km","OK")))</f>
        <v/>
      </c>
      <c r="R677" s="5" t="n"/>
    </row>
    <row r="678">
      <c r="A678" s="2">
        <f>IF(B678="","",COUNT($B$2:B678))</f>
        <v/>
      </c>
      <c r="B678" s="31" t="n"/>
      <c r="C678" s="4" t="n"/>
      <c r="D678" s="5" t="n"/>
      <c r="E678" s="4" t="n"/>
      <c r="F678" s="4" t="n"/>
      <c r="G678" s="5" t="n"/>
      <c r="H678" s="5" t="n"/>
      <c r="I678" s="5" t="n"/>
      <c r="J678" s="32" t="n"/>
      <c r="K678" s="32" t="n"/>
      <c r="L678" s="33">
        <f>IF(OR(J678="",K678=""),"",IFERROR(K678-J678,0))</f>
        <v/>
      </c>
      <c r="M678" s="32" t="n"/>
      <c r="N678" s="33">
        <f>IF(L678="","",IF(F678="Privé",0,L678-M678))</f>
        <v/>
      </c>
      <c r="O678" s="34">
        <f>IF(F678="","",IFERROR(VLOOKUP(F678,'Instellingen &amp; Instructies'!$A$8:$B$10,2,FALSE),0))</f>
        <v/>
      </c>
      <c r="P678" s="34">
        <f>IF(OR(N678="",O678=""),"",N678*O678)</f>
        <v/>
      </c>
      <c r="Q678" s="2">
        <f>IF(OR(J678="",K678=""),IF(OR(J678&lt;&gt;"",K678&lt;&gt;""),"Ontbrekende km-stand",""),IF(K678&lt;J678,"Controleer km-stand",IF(N678&lt;0,"Controleer privé km","OK")))</f>
        <v/>
      </c>
      <c r="R678" s="5" t="n"/>
    </row>
    <row r="679">
      <c r="A679" s="9">
        <f>IF(B679="","",COUNT($B$2:B679))</f>
        <v/>
      </c>
      <c r="B679" s="31" t="n"/>
      <c r="C679" s="4" t="n"/>
      <c r="D679" s="5" t="n"/>
      <c r="E679" s="4" t="n"/>
      <c r="F679" s="4" t="n"/>
      <c r="G679" s="5" t="n"/>
      <c r="H679" s="5" t="n"/>
      <c r="I679" s="5" t="n"/>
      <c r="J679" s="32" t="n"/>
      <c r="K679" s="32" t="n"/>
      <c r="L679" s="35">
        <f>IF(OR(J679="",K679=""),"",IFERROR(K679-J679,0))</f>
        <v/>
      </c>
      <c r="M679" s="32" t="n"/>
      <c r="N679" s="35">
        <f>IF(L679="","",IF(F679="Privé",0,L679-M679))</f>
        <v/>
      </c>
      <c r="O679" s="36">
        <f>IF(F679="","",IFERROR(VLOOKUP(F679,'Instellingen &amp; Instructies'!$A$8:$B$10,2,FALSE),0))</f>
        <v/>
      </c>
      <c r="P679" s="36">
        <f>IF(OR(N679="",O679=""),"",N679*O679)</f>
        <v/>
      </c>
      <c r="Q679" s="9">
        <f>IF(OR(J679="",K679=""),IF(OR(J679&lt;&gt;"",K679&lt;&gt;""),"Ontbrekende km-stand",""),IF(K679&lt;J679,"Controleer km-stand",IF(N679&lt;0,"Controleer privé km","OK")))</f>
        <v/>
      </c>
      <c r="R679" s="5" t="n"/>
    </row>
    <row r="680">
      <c r="A680" s="2">
        <f>IF(B680="","",COUNT($B$2:B680))</f>
        <v/>
      </c>
      <c r="B680" s="31" t="n"/>
      <c r="C680" s="4" t="n"/>
      <c r="D680" s="5" t="n"/>
      <c r="E680" s="4" t="n"/>
      <c r="F680" s="4" t="n"/>
      <c r="G680" s="5" t="n"/>
      <c r="H680" s="5" t="n"/>
      <c r="I680" s="5" t="n"/>
      <c r="J680" s="32" t="n"/>
      <c r="K680" s="32" t="n"/>
      <c r="L680" s="33">
        <f>IF(OR(J680="",K680=""),"",IFERROR(K680-J680,0))</f>
        <v/>
      </c>
      <c r="M680" s="32" t="n"/>
      <c r="N680" s="33">
        <f>IF(L680="","",IF(F680="Privé",0,L680-M680))</f>
        <v/>
      </c>
      <c r="O680" s="34">
        <f>IF(F680="","",IFERROR(VLOOKUP(F680,'Instellingen &amp; Instructies'!$A$8:$B$10,2,FALSE),0))</f>
        <v/>
      </c>
      <c r="P680" s="34">
        <f>IF(OR(N680="",O680=""),"",N680*O680)</f>
        <v/>
      </c>
      <c r="Q680" s="2">
        <f>IF(OR(J680="",K680=""),IF(OR(J680&lt;&gt;"",K680&lt;&gt;""),"Ontbrekende km-stand",""),IF(K680&lt;J680,"Controleer km-stand",IF(N680&lt;0,"Controleer privé km","OK")))</f>
        <v/>
      </c>
      <c r="R680" s="5" t="n"/>
    </row>
    <row r="681">
      <c r="A681" s="9">
        <f>IF(B681="","",COUNT($B$2:B681))</f>
        <v/>
      </c>
      <c r="B681" s="31" t="n"/>
      <c r="C681" s="4" t="n"/>
      <c r="D681" s="5" t="n"/>
      <c r="E681" s="4" t="n"/>
      <c r="F681" s="4" t="n"/>
      <c r="G681" s="5" t="n"/>
      <c r="H681" s="5" t="n"/>
      <c r="I681" s="5" t="n"/>
      <c r="J681" s="32" t="n"/>
      <c r="K681" s="32" t="n"/>
      <c r="L681" s="35">
        <f>IF(OR(J681="",K681=""),"",IFERROR(K681-J681,0))</f>
        <v/>
      </c>
      <c r="M681" s="32" t="n"/>
      <c r="N681" s="35">
        <f>IF(L681="","",IF(F681="Privé",0,L681-M681))</f>
        <v/>
      </c>
      <c r="O681" s="36">
        <f>IF(F681="","",IFERROR(VLOOKUP(F681,'Instellingen &amp; Instructies'!$A$8:$B$10,2,FALSE),0))</f>
        <v/>
      </c>
      <c r="P681" s="36">
        <f>IF(OR(N681="",O681=""),"",N681*O681)</f>
        <v/>
      </c>
      <c r="Q681" s="9">
        <f>IF(OR(J681="",K681=""),IF(OR(J681&lt;&gt;"",K681&lt;&gt;""),"Ontbrekende km-stand",""),IF(K681&lt;J681,"Controleer km-stand",IF(N681&lt;0,"Controleer privé km","OK")))</f>
        <v/>
      </c>
      <c r="R681" s="5" t="n"/>
    </row>
    <row r="682">
      <c r="A682" s="2">
        <f>IF(B682="","",COUNT($B$2:B682))</f>
        <v/>
      </c>
      <c r="B682" s="31" t="n"/>
      <c r="C682" s="4" t="n"/>
      <c r="D682" s="5" t="n"/>
      <c r="E682" s="4" t="n"/>
      <c r="F682" s="4" t="n"/>
      <c r="G682" s="5" t="n"/>
      <c r="H682" s="5" t="n"/>
      <c r="I682" s="5" t="n"/>
      <c r="J682" s="32" t="n"/>
      <c r="K682" s="32" t="n"/>
      <c r="L682" s="33">
        <f>IF(OR(J682="",K682=""),"",IFERROR(K682-J682,0))</f>
        <v/>
      </c>
      <c r="M682" s="32" t="n"/>
      <c r="N682" s="33">
        <f>IF(L682="","",IF(F682="Privé",0,L682-M682))</f>
        <v/>
      </c>
      <c r="O682" s="34">
        <f>IF(F682="","",IFERROR(VLOOKUP(F682,'Instellingen &amp; Instructies'!$A$8:$B$10,2,FALSE),0))</f>
        <v/>
      </c>
      <c r="P682" s="34">
        <f>IF(OR(N682="",O682=""),"",N682*O682)</f>
        <v/>
      </c>
      <c r="Q682" s="2">
        <f>IF(OR(J682="",K682=""),IF(OR(J682&lt;&gt;"",K682&lt;&gt;""),"Ontbrekende km-stand",""),IF(K682&lt;J682,"Controleer km-stand",IF(N682&lt;0,"Controleer privé km","OK")))</f>
        <v/>
      </c>
      <c r="R682" s="5" t="n"/>
    </row>
    <row r="683">
      <c r="A683" s="9">
        <f>IF(B683="","",COUNT($B$2:B683))</f>
        <v/>
      </c>
      <c r="B683" s="31" t="n"/>
      <c r="C683" s="4" t="n"/>
      <c r="D683" s="5" t="n"/>
      <c r="E683" s="4" t="n"/>
      <c r="F683" s="4" t="n"/>
      <c r="G683" s="5" t="n"/>
      <c r="H683" s="5" t="n"/>
      <c r="I683" s="5" t="n"/>
      <c r="J683" s="32" t="n"/>
      <c r="K683" s="32" t="n"/>
      <c r="L683" s="35">
        <f>IF(OR(J683="",K683=""),"",IFERROR(K683-J683,0))</f>
        <v/>
      </c>
      <c r="M683" s="32" t="n"/>
      <c r="N683" s="35">
        <f>IF(L683="","",IF(F683="Privé",0,L683-M683))</f>
        <v/>
      </c>
      <c r="O683" s="36">
        <f>IF(F683="","",IFERROR(VLOOKUP(F683,'Instellingen &amp; Instructies'!$A$8:$B$10,2,FALSE),0))</f>
        <v/>
      </c>
      <c r="P683" s="36">
        <f>IF(OR(N683="",O683=""),"",N683*O683)</f>
        <v/>
      </c>
      <c r="Q683" s="9">
        <f>IF(OR(J683="",K683=""),IF(OR(J683&lt;&gt;"",K683&lt;&gt;""),"Ontbrekende km-stand",""),IF(K683&lt;J683,"Controleer km-stand",IF(N683&lt;0,"Controleer privé km","OK")))</f>
        <v/>
      </c>
      <c r="R683" s="5" t="n"/>
    </row>
    <row r="684">
      <c r="A684" s="2">
        <f>IF(B684="","",COUNT($B$2:B684))</f>
        <v/>
      </c>
      <c r="B684" s="31" t="n"/>
      <c r="C684" s="4" t="n"/>
      <c r="D684" s="5" t="n"/>
      <c r="E684" s="4" t="n"/>
      <c r="F684" s="4" t="n"/>
      <c r="G684" s="5" t="n"/>
      <c r="H684" s="5" t="n"/>
      <c r="I684" s="5" t="n"/>
      <c r="J684" s="32" t="n"/>
      <c r="K684" s="32" t="n"/>
      <c r="L684" s="33">
        <f>IF(OR(J684="",K684=""),"",IFERROR(K684-J684,0))</f>
        <v/>
      </c>
      <c r="M684" s="32" t="n"/>
      <c r="N684" s="33">
        <f>IF(L684="","",IF(F684="Privé",0,L684-M684))</f>
        <v/>
      </c>
      <c r="O684" s="34">
        <f>IF(F684="","",IFERROR(VLOOKUP(F684,'Instellingen &amp; Instructies'!$A$8:$B$10,2,FALSE),0))</f>
        <v/>
      </c>
      <c r="P684" s="34">
        <f>IF(OR(N684="",O684=""),"",N684*O684)</f>
        <v/>
      </c>
      <c r="Q684" s="2">
        <f>IF(OR(J684="",K684=""),IF(OR(J684&lt;&gt;"",K684&lt;&gt;""),"Ontbrekende km-stand",""),IF(K684&lt;J684,"Controleer km-stand",IF(N684&lt;0,"Controleer privé km","OK")))</f>
        <v/>
      </c>
      <c r="R684" s="5" t="n"/>
    </row>
    <row r="685">
      <c r="A685" s="9">
        <f>IF(B685="","",COUNT($B$2:B685))</f>
        <v/>
      </c>
      <c r="B685" s="31" t="n"/>
      <c r="C685" s="4" t="n"/>
      <c r="D685" s="5" t="n"/>
      <c r="E685" s="4" t="n"/>
      <c r="F685" s="4" t="n"/>
      <c r="G685" s="5" t="n"/>
      <c r="H685" s="5" t="n"/>
      <c r="I685" s="5" t="n"/>
      <c r="J685" s="32" t="n"/>
      <c r="K685" s="32" t="n"/>
      <c r="L685" s="35">
        <f>IF(OR(J685="",K685=""),"",IFERROR(K685-J685,0))</f>
        <v/>
      </c>
      <c r="M685" s="32" t="n"/>
      <c r="N685" s="35">
        <f>IF(L685="","",IF(F685="Privé",0,L685-M685))</f>
        <v/>
      </c>
      <c r="O685" s="36">
        <f>IF(F685="","",IFERROR(VLOOKUP(F685,'Instellingen &amp; Instructies'!$A$8:$B$10,2,FALSE),0))</f>
        <v/>
      </c>
      <c r="P685" s="36">
        <f>IF(OR(N685="",O685=""),"",N685*O685)</f>
        <v/>
      </c>
      <c r="Q685" s="9">
        <f>IF(OR(J685="",K685=""),IF(OR(J685&lt;&gt;"",K685&lt;&gt;""),"Ontbrekende km-stand",""),IF(K685&lt;J685,"Controleer km-stand",IF(N685&lt;0,"Controleer privé km","OK")))</f>
        <v/>
      </c>
      <c r="R685" s="5" t="n"/>
    </row>
    <row r="686">
      <c r="A686" s="2">
        <f>IF(B686="","",COUNT($B$2:B686))</f>
        <v/>
      </c>
      <c r="B686" s="31" t="n"/>
      <c r="C686" s="4" t="n"/>
      <c r="D686" s="5" t="n"/>
      <c r="E686" s="4" t="n"/>
      <c r="F686" s="4" t="n"/>
      <c r="G686" s="5" t="n"/>
      <c r="H686" s="5" t="n"/>
      <c r="I686" s="5" t="n"/>
      <c r="J686" s="32" t="n"/>
      <c r="K686" s="32" t="n"/>
      <c r="L686" s="33">
        <f>IF(OR(J686="",K686=""),"",IFERROR(K686-J686,0))</f>
        <v/>
      </c>
      <c r="M686" s="32" t="n"/>
      <c r="N686" s="33">
        <f>IF(L686="","",IF(F686="Privé",0,L686-M686))</f>
        <v/>
      </c>
      <c r="O686" s="34">
        <f>IF(F686="","",IFERROR(VLOOKUP(F686,'Instellingen &amp; Instructies'!$A$8:$B$10,2,FALSE),0))</f>
        <v/>
      </c>
      <c r="P686" s="34">
        <f>IF(OR(N686="",O686=""),"",N686*O686)</f>
        <v/>
      </c>
      <c r="Q686" s="2">
        <f>IF(OR(J686="",K686=""),IF(OR(J686&lt;&gt;"",K686&lt;&gt;""),"Ontbrekende km-stand",""),IF(K686&lt;J686,"Controleer km-stand",IF(N686&lt;0,"Controleer privé km","OK")))</f>
        <v/>
      </c>
      <c r="R686" s="5" t="n"/>
    </row>
    <row r="687">
      <c r="A687" s="9">
        <f>IF(B687="","",COUNT($B$2:B687))</f>
        <v/>
      </c>
      <c r="B687" s="31" t="n"/>
      <c r="C687" s="4" t="n"/>
      <c r="D687" s="5" t="n"/>
      <c r="E687" s="4" t="n"/>
      <c r="F687" s="4" t="n"/>
      <c r="G687" s="5" t="n"/>
      <c r="H687" s="5" t="n"/>
      <c r="I687" s="5" t="n"/>
      <c r="J687" s="32" t="n"/>
      <c r="K687" s="32" t="n"/>
      <c r="L687" s="35">
        <f>IF(OR(J687="",K687=""),"",IFERROR(K687-J687,0))</f>
        <v/>
      </c>
      <c r="M687" s="32" t="n"/>
      <c r="N687" s="35">
        <f>IF(L687="","",IF(F687="Privé",0,L687-M687))</f>
        <v/>
      </c>
      <c r="O687" s="36">
        <f>IF(F687="","",IFERROR(VLOOKUP(F687,'Instellingen &amp; Instructies'!$A$8:$B$10,2,FALSE),0))</f>
        <v/>
      </c>
      <c r="P687" s="36">
        <f>IF(OR(N687="",O687=""),"",N687*O687)</f>
        <v/>
      </c>
      <c r="Q687" s="9">
        <f>IF(OR(J687="",K687=""),IF(OR(J687&lt;&gt;"",K687&lt;&gt;""),"Ontbrekende km-stand",""),IF(K687&lt;J687,"Controleer km-stand",IF(N687&lt;0,"Controleer privé km","OK")))</f>
        <v/>
      </c>
      <c r="R687" s="5" t="n"/>
    </row>
    <row r="688">
      <c r="A688" s="2">
        <f>IF(B688="","",COUNT($B$2:B688))</f>
        <v/>
      </c>
      <c r="B688" s="31" t="n"/>
      <c r="C688" s="4" t="n"/>
      <c r="D688" s="5" t="n"/>
      <c r="E688" s="4" t="n"/>
      <c r="F688" s="4" t="n"/>
      <c r="G688" s="5" t="n"/>
      <c r="H688" s="5" t="n"/>
      <c r="I688" s="5" t="n"/>
      <c r="J688" s="32" t="n"/>
      <c r="K688" s="32" t="n"/>
      <c r="L688" s="33">
        <f>IF(OR(J688="",K688=""),"",IFERROR(K688-J688,0))</f>
        <v/>
      </c>
      <c r="M688" s="32" t="n"/>
      <c r="N688" s="33">
        <f>IF(L688="","",IF(F688="Privé",0,L688-M688))</f>
        <v/>
      </c>
      <c r="O688" s="34">
        <f>IF(F688="","",IFERROR(VLOOKUP(F688,'Instellingen &amp; Instructies'!$A$8:$B$10,2,FALSE),0))</f>
        <v/>
      </c>
      <c r="P688" s="34">
        <f>IF(OR(N688="",O688=""),"",N688*O688)</f>
        <v/>
      </c>
      <c r="Q688" s="2">
        <f>IF(OR(J688="",K688=""),IF(OR(J688&lt;&gt;"",K688&lt;&gt;""),"Ontbrekende km-stand",""),IF(K688&lt;J688,"Controleer km-stand",IF(N688&lt;0,"Controleer privé km","OK")))</f>
        <v/>
      </c>
      <c r="R688" s="5" t="n"/>
    </row>
    <row r="689">
      <c r="A689" s="9">
        <f>IF(B689="","",COUNT($B$2:B689))</f>
        <v/>
      </c>
      <c r="B689" s="31" t="n"/>
      <c r="C689" s="4" t="n"/>
      <c r="D689" s="5" t="n"/>
      <c r="E689" s="4" t="n"/>
      <c r="F689" s="4" t="n"/>
      <c r="G689" s="5" t="n"/>
      <c r="H689" s="5" t="n"/>
      <c r="I689" s="5" t="n"/>
      <c r="J689" s="32" t="n"/>
      <c r="K689" s="32" t="n"/>
      <c r="L689" s="35">
        <f>IF(OR(J689="",K689=""),"",IFERROR(K689-J689,0))</f>
        <v/>
      </c>
      <c r="M689" s="32" t="n"/>
      <c r="N689" s="35">
        <f>IF(L689="","",IF(F689="Privé",0,L689-M689))</f>
        <v/>
      </c>
      <c r="O689" s="36">
        <f>IF(F689="","",IFERROR(VLOOKUP(F689,'Instellingen &amp; Instructies'!$A$8:$B$10,2,FALSE),0))</f>
        <v/>
      </c>
      <c r="P689" s="36">
        <f>IF(OR(N689="",O689=""),"",N689*O689)</f>
        <v/>
      </c>
      <c r="Q689" s="9">
        <f>IF(OR(J689="",K689=""),IF(OR(J689&lt;&gt;"",K689&lt;&gt;""),"Ontbrekende km-stand",""),IF(K689&lt;J689,"Controleer km-stand",IF(N689&lt;0,"Controleer privé km","OK")))</f>
        <v/>
      </c>
      <c r="R689" s="5" t="n"/>
    </row>
    <row r="690">
      <c r="A690" s="2">
        <f>IF(B690="","",COUNT($B$2:B690))</f>
        <v/>
      </c>
      <c r="B690" s="31" t="n"/>
      <c r="C690" s="4" t="n"/>
      <c r="D690" s="5" t="n"/>
      <c r="E690" s="4" t="n"/>
      <c r="F690" s="4" t="n"/>
      <c r="G690" s="5" t="n"/>
      <c r="H690" s="5" t="n"/>
      <c r="I690" s="5" t="n"/>
      <c r="J690" s="32" t="n"/>
      <c r="K690" s="32" t="n"/>
      <c r="L690" s="33">
        <f>IF(OR(J690="",K690=""),"",IFERROR(K690-J690,0))</f>
        <v/>
      </c>
      <c r="M690" s="32" t="n"/>
      <c r="N690" s="33">
        <f>IF(L690="","",IF(F690="Privé",0,L690-M690))</f>
        <v/>
      </c>
      <c r="O690" s="34">
        <f>IF(F690="","",IFERROR(VLOOKUP(F690,'Instellingen &amp; Instructies'!$A$8:$B$10,2,FALSE),0))</f>
        <v/>
      </c>
      <c r="P690" s="34">
        <f>IF(OR(N690="",O690=""),"",N690*O690)</f>
        <v/>
      </c>
      <c r="Q690" s="2">
        <f>IF(OR(J690="",K690=""),IF(OR(J690&lt;&gt;"",K690&lt;&gt;""),"Ontbrekende km-stand",""),IF(K690&lt;J690,"Controleer km-stand",IF(N690&lt;0,"Controleer privé km","OK")))</f>
        <v/>
      </c>
      <c r="R690" s="5" t="n"/>
    </row>
    <row r="691">
      <c r="A691" s="9">
        <f>IF(B691="","",COUNT($B$2:B691))</f>
        <v/>
      </c>
      <c r="B691" s="31" t="n"/>
      <c r="C691" s="4" t="n"/>
      <c r="D691" s="5" t="n"/>
      <c r="E691" s="4" t="n"/>
      <c r="F691" s="4" t="n"/>
      <c r="G691" s="5" t="n"/>
      <c r="H691" s="5" t="n"/>
      <c r="I691" s="5" t="n"/>
      <c r="J691" s="32" t="n"/>
      <c r="K691" s="32" t="n"/>
      <c r="L691" s="35">
        <f>IF(OR(J691="",K691=""),"",IFERROR(K691-J691,0))</f>
        <v/>
      </c>
      <c r="M691" s="32" t="n"/>
      <c r="N691" s="35">
        <f>IF(L691="","",IF(F691="Privé",0,L691-M691))</f>
        <v/>
      </c>
      <c r="O691" s="36">
        <f>IF(F691="","",IFERROR(VLOOKUP(F691,'Instellingen &amp; Instructies'!$A$8:$B$10,2,FALSE),0))</f>
        <v/>
      </c>
      <c r="P691" s="36">
        <f>IF(OR(N691="",O691=""),"",N691*O691)</f>
        <v/>
      </c>
      <c r="Q691" s="9">
        <f>IF(OR(J691="",K691=""),IF(OR(J691&lt;&gt;"",K691&lt;&gt;""),"Ontbrekende km-stand",""),IF(K691&lt;J691,"Controleer km-stand",IF(N691&lt;0,"Controleer privé km","OK")))</f>
        <v/>
      </c>
      <c r="R691" s="5" t="n"/>
    </row>
    <row r="692">
      <c r="A692" s="2">
        <f>IF(B692="","",COUNT($B$2:B692))</f>
        <v/>
      </c>
      <c r="B692" s="31" t="n"/>
      <c r="C692" s="4" t="n"/>
      <c r="D692" s="5" t="n"/>
      <c r="E692" s="4" t="n"/>
      <c r="F692" s="4" t="n"/>
      <c r="G692" s="5" t="n"/>
      <c r="H692" s="5" t="n"/>
      <c r="I692" s="5" t="n"/>
      <c r="J692" s="32" t="n"/>
      <c r="K692" s="32" t="n"/>
      <c r="L692" s="33">
        <f>IF(OR(J692="",K692=""),"",IFERROR(K692-J692,0))</f>
        <v/>
      </c>
      <c r="M692" s="32" t="n"/>
      <c r="N692" s="33">
        <f>IF(L692="","",IF(F692="Privé",0,L692-M692))</f>
        <v/>
      </c>
      <c r="O692" s="34">
        <f>IF(F692="","",IFERROR(VLOOKUP(F692,'Instellingen &amp; Instructies'!$A$8:$B$10,2,FALSE),0))</f>
        <v/>
      </c>
      <c r="P692" s="34">
        <f>IF(OR(N692="",O692=""),"",N692*O692)</f>
        <v/>
      </c>
      <c r="Q692" s="2">
        <f>IF(OR(J692="",K692=""),IF(OR(J692&lt;&gt;"",K692&lt;&gt;""),"Ontbrekende km-stand",""),IF(K692&lt;J692,"Controleer km-stand",IF(N692&lt;0,"Controleer privé km","OK")))</f>
        <v/>
      </c>
      <c r="R692" s="5" t="n"/>
    </row>
    <row r="693">
      <c r="A693" s="9">
        <f>IF(B693="","",COUNT($B$2:B693))</f>
        <v/>
      </c>
      <c r="B693" s="31" t="n"/>
      <c r="C693" s="4" t="n"/>
      <c r="D693" s="5" t="n"/>
      <c r="E693" s="4" t="n"/>
      <c r="F693" s="4" t="n"/>
      <c r="G693" s="5" t="n"/>
      <c r="H693" s="5" t="n"/>
      <c r="I693" s="5" t="n"/>
      <c r="J693" s="32" t="n"/>
      <c r="K693" s="32" t="n"/>
      <c r="L693" s="35">
        <f>IF(OR(J693="",K693=""),"",IFERROR(K693-J693,0))</f>
        <v/>
      </c>
      <c r="M693" s="32" t="n"/>
      <c r="N693" s="35">
        <f>IF(L693="","",IF(F693="Privé",0,L693-M693))</f>
        <v/>
      </c>
      <c r="O693" s="36">
        <f>IF(F693="","",IFERROR(VLOOKUP(F693,'Instellingen &amp; Instructies'!$A$8:$B$10,2,FALSE),0))</f>
        <v/>
      </c>
      <c r="P693" s="36">
        <f>IF(OR(N693="",O693=""),"",N693*O693)</f>
        <v/>
      </c>
      <c r="Q693" s="9">
        <f>IF(OR(J693="",K693=""),IF(OR(J693&lt;&gt;"",K693&lt;&gt;""),"Ontbrekende km-stand",""),IF(K693&lt;J693,"Controleer km-stand",IF(N693&lt;0,"Controleer privé km","OK")))</f>
        <v/>
      </c>
      <c r="R693" s="5" t="n"/>
    </row>
    <row r="694">
      <c r="A694" s="2">
        <f>IF(B694="","",COUNT($B$2:B694))</f>
        <v/>
      </c>
      <c r="B694" s="31" t="n"/>
      <c r="C694" s="4" t="n"/>
      <c r="D694" s="5" t="n"/>
      <c r="E694" s="4" t="n"/>
      <c r="F694" s="4" t="n"/>
      <c r="G694" s="5" t="n"/>
      <c r="H694" s="5" t="n"/>
      <c r="I694" s="5" t="n"/>
      <c r="J694" s="32" t="n"/>
      <c r="K694" s="32" t="n"/>
      <c r="L694" s="33">
        <f>IF(OR(J694="",K694=""),"",IFERROR(K694-J694,0))</f>
        <v/>
      </c>
      <c r="M694" s="32" t="n"/>
      <c r="N694" s="33">
        <f>IF(L694="","",IF(F694="Privé",0,L694-M694))</f>
        <v/>
      </c>
      <c r="O694" s="34">
        <f>IF(F694="","",IFERROR(VLOOKUP(F694,'Instellingen &amp; Instructies'!$A$8:$B$10,2,FALSE),0))</f>
        <v/>
      </c>
      <c r="P694" s="34">
        <f>IF(OR(N694="",O694=""),"",N694*O694)</f>
        <v/>
      </c>
      <c r="Q694" s="2">
        <f>IF(OR(J694="",K694=""),IF(OR(J694&lt;&gt;"",K694&lt;&gt;""),"Ontbrekende km-stand",""),IF(K694&lt;J694,"Controleer km-stand",IF(N694&lt;0,"Controleer privé km","OK")))</f>
        <v/>
      </c>
      <c r="R694" s="5" t="n"/>
    </row>
    <row r="695">
      <c r="A695" s="9">
        <f>IF(B695="","",COUNT($B$2:B695))</f>
        <v/>
      </c>
      <c r="B695" s="31" t="n"/>
      <c r="C695" s="4" t="n"/>
      <c r="D695" s="5" t="n"/>
      <c r="E695" s="4" t="n"/>
      <c r="F695" s="4" t="n"/>
      <c r="G695" s="5" t="n"/>
      <c r="H695" s="5" t="n"/>
      <c r="I695" s="5" t="n"/>
      <c r="J695" s="32" t="n"/>
      <c r="K695" s="32" t="n"/>
      <c r="L695" s="35">
        <f>IF(OR(J695="",K695=""),"",IFERROR(K695-J695,0))</f>
        <v/>
      </c>
      <c r="M695" s="32" t="n"/>
      <c r="N695" s="35">
        <f>IF(L695="","",IF(F695="Privé",0,L695-M695))</f>
        <v/>
      </c>
      <c r="O695" s="36">
        <f>IF(F695="","",IFERROR(VLOOKUP(F695,'Instellingen &amp; Instructies'!$A$8:$B$10,2,FALSE),0))</f>
        <v/>
      </c>
      <c r="P695" s="36">
        <f>IF(OR(N695="",O695=""),"",N695*O695)</f>
        <v/>
      </c>
      <c r="Q695" s="9">
        <f>IF(OR(J695="",K695=""),IF(OR(J695&lt;&gt;"",K695&lt;&gt;""),"Ontbrekende km-stand",""),IF(K695&lt;J695,"Controleer km-stand",IF(N695&lt;0,"Controleer privé km","OK")))</f>
        <v/>
      </c>
      <c r="R695" s="5" t="n"/>
    </row>
    <row r="696">
      <c r="A696" s="2">
        <f>IF(B696="","",COUNT($B$2:B696))</f>
        <v/>
      </c>
      <c r="B696" s="31" t="n"/>
      <c r="C696" s="4" t="n"/>
      <c r="D696" s="5" t="n"/>
      <c r="E696" s="4" t="n"/>
      <c r="F696" s="4" t="n"/>
      <c r="G696" s="5" t="n"/>
      <c r="H696" s="5" t="n"/>
      <c r="I696" s="5" t="n"/>
      <c r="J696" s="32" t="n"/>
      <c r="K696" s="32" t="n"/>
      <c r="L696" s="33">
        <f>IF(OR(J696="",K696=""),"",IFERROR(K696-J696,0))</f>
        <v/>
      </c>
      <c r="M696" s="32" t="n"/>
      <c r="N696" s="33">
        <f>IF(L696="","",IF(F696="Privé",0,L696-M696))</f>
        <v/>
      </c>
      <c r="O696" s="34">
        <f>IF(F696="","",IFERROR(VLOOKUP(F696,'Instellingen &amp; Instructies'!$A$8:$B$10,2,FALSE),0))</f>
        <v/>
      </c>
      <c r="P696" s="34">
        <f>IF(OR(N696="",O696=""),"",N696*O696)</f>
        <v/>
      </c>
      <c r="Q696" s="2">
        <f>IF(OR(J696="",K696=""),IF(OR(J696&lt;&gt;"",K696&lt;&gt;""),"Ontbrekende km-stand",""),IF(K696&lt;J696,"Controleer km-stand",IF(N696&lt;0,"Controleer privé km","OK")))</f>
        <v/>
      </c>
      <c r="R696" s="5" t="n"/>
    </row>
    <row r="697">
      <c r="A697" s="9">
        <f>IF(B697="","",COUNT($B$2:B697))</f>
        <v/>
      </c>
      <c r="B697" s="31" t="n"/>
      <c r="C697" s="4" t="n"/>
      <c r="D697" s="5" t="n"/>
      <c r="E697" s="4" t="n"/>
      <c r="F697" s="4" t="n"/>
      <c r="G697" s="5" t="n"/>
      <c r="H697" s="5" t="n"/>
      <c r="I697" s="5" t="n"/>
      <c r="J697" s="32" t="n"/>
      <c r="K697" s="32" t="n"/>
      <c r="L697" s="35">
        <f>IF(OR(J697="",K697=""),"",IFERROR(K697-J697,0))</f>
        <v/>
      </c>
      <c r="M697" s="32" t="n"/>
      <c r="N697" s="35">
        <f>IF(L697="","",IF(F697="Privé",0,L697-M697))</f>
        <v/>
      </c>
      <c r="O697" s="36">
        <f>IF(F697="","",IFERROR(VLOOKUP(F697,'Instellingen &amp; Instructies'!$A$8:$B$10,2,FALSE),0))</f>
        <v/>
      </c>
      <c r="P697" s="36">
        <f>IF(OR(N697="",O697=""),"",N697*O697)</f>
        <v/>
      </c>
      <c r="Q697" s="9">
        <f>IF(OR(J697="",K697=""),IF(OR(J697&lt;&gt;"",K697&lt;&gt;""),"Ontbrekende km-stand",""),IF(K697&lt;J697,"Controleer km-stand",IF(N697&lt;0,"Controleer privé km","OK")))</f>
        <v/>
      </c>
      <c r="R697" s="5" t="n"/>
    </row>
    <row r="698">
      <c r="A698" s="2">
        <f>IF(B698="","",COUNT($B$2:B698))</f>
        <v/>
      </c>
      <c r="B698" s="31" t="n"/>
      <c r="C698" s="4" t="n"/>
      <c r="D698" s="5" t="n"/>
      <c r="E698" s="4" t="n"/>
      <c r="F698" s="4" t="n"/>
      <c r="G698" s="5" t="n"/>
      <c r="H698" s="5" t="n"/>
      <c r="I698" s="5" t="n"/>
      <c r="J698" s="32" t="n"/>
      <c r="K698" s="32" t="n"/>
      <c r="L698" s="33">
        <f>IF(OR(J698="",K698=""),"",IFERROR(K698-J698,0))</f>
        <v/>
      </c>
      <c r="M698" s="32" t="n"/>
      <c r="N698" s="33">
        <f>IF(L698="","",IF(F698="Privé",0,L698-M698))</f>
        <v/>
      </c>
      <c r="O698" s="34">
        <f>IF(F698="","",IFERROR(VLOOKUP(F698,'Instellingen &amp; Instructies'!$A$8:$B$10,2,FALSE),0))</f>
        <v/>
      </c>
      <c r="P698" s="34">
        <f>IF(OR(N698="",O698=""),"",N698*O698)</f>
        <v/>
      </c>
      <c r="Q698" s="2">
        <f>IF(OR(J698="",K698=""),IF(OR(J698&lt;&gt;"",K698&lt;&gt;""),"Ontbrekende km-stand",""),IF(K698&lt;J698,"Controleer km-stand",IF(N698&lt;0,"Controleer privé km","OK")))</f>
        <v/>
      </c>
      <c r="R698" s="5" t="n"/>
    </row>
    <row r="699">
      <c r="A699" s="9">
        <f>IF(B699="","",COUNT($B$2:B699))</f>
        <v/>
      </c>
      <c r="B699" s="31" t="n"/>
      <c r="C699" s="4" t="n"/>
      <c r="D699" s="5" t="n"/>
      <c r="E699" s="4" t="n"/>
      <c r="F699" s="4" t="n"/>
      <c r="G699" s="5" t="n"/>
      <c r="H699" s="5" t="n"/>
      <c r="I699" s="5" t="n"/>
      <c r="J699" s="32" t="n"/>
      <c r="K699" s="32" t="n"/>
      <c r="L699" s="35">
        <f>IF(OR(J699="",K699=""),"",IFERROR(K699-J699,0))</f>
        <v/>
      </c>
      <c r="M699" s="32" t="n"/>
      <c r="N699" s="35">
        <f>IF(L699="","",IF(F699="Privé",0,L699-M699))</f>
        <v/>
      </c>
      <c r="O699" s="36">
        <f>IF(F699="","",IFERROR(VLOOKUP(F699,'Instellingen &amp; Instructies'!$A$8:$B$10,2,FALSE),0))</f>
        <v/>
      </c>
      <c r="P699" s="36">
        <f>IF(OR(N699="",O699=""),"",N699*O699)</f>
        <v/>
      </c>
      <c r="Q699" s="9">
        <f>IF(OR(J699="",K699=""),IF(OR(J699&lt;&gt;"",K699&lt;&gt;""),"Ontbrekende km-stand",""),IF(K699&lt;J699,"Controleer km-stand",IF(N699&lt;0,"Controleer privé km","OK")))</f>
        <v/>
      </c>
      <c r="R699" s="5" t="n"/>
    </row>
    <row r="700">
      <c r="A700" s="2">
        <f>IF(B700="","",COUNT($B$2:B700))</f>
        <v/>
      </c>
      <c r="B700" s="31" t="n"/>
      <c r="C700" s="4" t="n"/>
      <c r="D700" s="5" t="n"/>
      <c r="E700" s="4" t="n"/>
      <c r="F700" s="4" t="n"/>
      <c r="G700" s="5" t="n"/>
      <c r="H700" s="5" t="n"/>
      <c r="I700" s="5" t="n"/>
      <c r="J700" s="32" t="n"/>
      <c r="K700" s="32" t="n"/>
      <c r="L700" s="33">
        <f>IF(OR(J700="",K700=""),"",IFERROR(K700-J700,0))</f>
        <v/>
      </c>
      <c r="M700" s="32" t="n"/>
      <c r="N700" s="33">
        <f>IF(L700="","",IF(F700="Privé",0,L700-M700))</f>
        <v/>
      </c>
      <c r="O700" s="34">
        <f>IF(F700="","",IFERROR(VLOOKUP(F700,'Instellingen &amp; Instructies'!$A$8:$B$10,2,FALSE),0))</f>
        <v/>
      </c>
      <c r="P700" s="34">
        <f>IF(OR(N700="",O700=""),"",N700*O700)</f>
        <v/>
      </c>
      <c r="Q700" s="2">
        <f>IF(OR(J700="",K700=""),IF(OR(J700&lt;&gt;"",K700&lt;&gt;""),"Ontbrekende km-stand",""),IF(K700&lt;J700,"Controleer km-stand",IF(N700&lt;0,"Controleer privé km","OK")))</f>
        <v/>
      </c>
      <c r="R700" s="5" t="n"/>
    </row>
    <row r="701">
      <c r="A701" s="9">
        <f>IF(B701="","",COUNT($B$2:B701))</f>
        <v/>
      </c>
      <c r="B701" s="31" t="n"/>
      <c r="C701" s="4" t="n"/>
      <c r="D701" s="5" t="n"/>
      <c r="E701" s="4" t="n"/>
      <c r="F701" s="4" t="n"/>
      <c r="G701" s="5" t="n"/>
      <c r="H701" s="5" t="n"/>
      <c r="I701" s="5" t="n"/>
      <c r="J701" s="32" t="n"/>
      <c r="K701" s="32" t="n"/>
      <c r="L701" s="35">
        <f>IF(OR(J701="",K701=""),"",IFERROR(K701-J701,0))</f>
        <v/>
      </c>
      <c r="M701" s="32" t="n"/>
      <c r="N701" s="35">
        <f>IF(L701="","",IF(F701="Privé",0,L701-M701))</f>
        <v/>
      </c>
      <c r="O701" s="36">
        <f>IF(F701="","",IFERROR(VLOOKUP(F701,'Instellingen &amp; Instructies'!$A$8:$B$10,2,FALSE),0))</f>
        <v/>
      </c>
      <c r="P701" s="36">
        <f>IF(OR(N701="",O701=""),"",N701*O701)</f>
        <v/>
      </c>
      <c r="Q701" s="9">
        <f>IF(OR(J701="",K701=""),IF(OR(J701&lt;&gt;"",K701&lt;&gt;""),"Ontbrekende km-stand",""),IF(K701&lt;J701,"Controleer km-stand",IF(N701&lt;0,"Controleer privé km","OK")))</f>
        <v/>
      </c>
      <c r="R701" s="5" t="n"/>
    </row>
    <row r="702">
      <c r="A702" s="2">
        <f>IF(B702="","",COUNT($B$2:B702))</f>
        <v/>
      </c>
      <c r="B702" s="31" t="n"/>
      <c r="C702" s="4" t="n"/>
      <c r="D702" s="5" t="n"/>
      <c r="E702" s="4" t="n"/>
      <c r="F702" s="4" t="n"/>
      <c r="G702" s="5" t="n"/>
      <c r="H702" s="5" t="n"/>
      <c r="I702" s="5" t="n"/>
      <c r="J702" s="32" t="n"/>
      <c r="K702" s="32" t="n"/>
      <c r="L702" s="33">
        <f>IF(OR(J702="",K702=""),"",IFERROR(K702-J702,0))</f>
        <v/>
      </c>
      <c r="M702" s="32" t="n"/>
      <c r="N702" s="33">
        <f>IF(L702="","",IF(F702="Privé",0,L702-M702))</f>
        <v/>
      </c>
      <c r="O702" s="34">
        <f>IF(F702="","",IFERROR(VLOOKUP(F702,'Instellingen &amp; Instructies'!$A$8:$B$10,2,FALSE),0))</f>
        <v/>
      </c>
      <c r="P702" s="34">
        <f>IF(OR(N702="",O702=""),"",N702*O702)</f>
        <v/>
      </c>
      <c r="Q702" s="2">
        <f>IF(OR(J702="",K702=""),IF(OR(J702&lt;&gt;"",K702&lt;&gt;""),"Ontbrekende km-stand",""),IF(K702&lt;J702,"Controleer km-stand",IF(N702&lt;0,"Controleer privé km","OK")))</f>
        <v/>
      </c>
      <c r="R702" s="5" t="n"/>
    </row>
    <row r="703">
      <c r="A703" s="9">
        <f>IF(B703="","",COUNT($B$2:B703))</f>
        <v/>
      </c>
      <c r="B703" s="31" t="n"/>
      <c r="C703" s="4" t="n"/>
      <c r="D703" s="5" t="n"/>
      <c r="E703" s="4" t="n"/>
      <c r="F703" s="4" t="n"/>
      <c r="G703" s="5" t="n"/>
      <c r="H703" s="5" t="n"/>
      <c r="I703" s="5" t="n"/>
      <c r="J703" s="32" t="n"/>
      <c r="K703" s="32" t="n"/>
      <c r="L703" s="35">
        <f>IF(OR(J703="",K703=""),"",IFERROR(K703-J703,0))</f>
        <v/>
      </c>
      <c r="M703" s="32" t="n"/>
      <c r="N703" s="35">
        <f>IF(L703="","",IF(F703="Privé",0,L703-M703))</f>
        <v/>
      </c>
      <c r="O703" s="36">
        <f>IF(F703="","",IFERROR(VLOOKUP(F703,'Instellingen &amp; Instructies'!$A$8:$B$10,2,FALSE),0))</f>
        <v/>
      </c>
      <c r="P703" s="36">
        <f>IF(OR(N703="",O703=""),"",N703*O703)</f>
        <v/>
      </c>
      <c r="Q703" s="9">
        <f>IF(OR(J703="",K703=""),IF(OR(J703&lt;&gt;"",K703&lt;&gt;""),"Ontbrekende km-stand",""),IF(K703&lt;J703,"Controleer km-stand",IF(N703&lt;0,"Controleer privé km","OK")))</f>
        <v/>
      </c>
      <c r="R703" s="5" t="n"/>
    </row>
    <row r="704">
      <c r="A704" s="2">
        <f>IF(B704="","",COUNT($B$2:B704))</f>
        <v/>
      </c>
      <c r="B704" s="31" t="n"/>
      <c r="C704" s="4" t="n"/>
      <c r="D704" s="5" t="n"/>
      <c r="E704" s="4" t="n"/>
      <c r="F704" s="4" t="n"/>
      <c r="G704" s="5" t="n"/>
      <c r="H704" s="5" t="n"/>
      <c r="I704" s="5" t="n"/>
      <c r="J704" s="32" t="n"/>
      <c r="K704" s="32" t="n"/>
      <c r="L704" s="33">
        <f>IF(OR(J704="",K704=""),"",IFERROR(K704-J704,0))</f>
        <v/>
      </c>
      <c r="M704" s="32" t="n"/>
      <c r="N704" s="33">
        <f>IF(L704="","",IF(F704="Privé",0,L704-M704))</f>
        <v/>
      </c>
      <c r="O704" s="34">
        <f>IF(F704="","",IFERROR(VLOOKUP(F704,'Instellingen &amp; Instructies'!$A$8:$B$10,2,FALSE),0))</f>
        <v/>
      </c>
      <c r="P704" s="34">
        <f>IF(OR(N704="",O704=""),"",N704*O704)</f>
        <v/>
      </c>
      <c r="Q704" s="2">
        <f>IF(OR(J704="",K704=""),IF(OR(J704&lt;&gt;"",K704&lt;&gt;""),"Ontbrekende km-stand",""),IF(K704&lt;J704,"Controleer km-stand",IF(N704&lt;0,"Controleer privé km","OK")))</f>
        <v/>
      </c>
      <c r="R704" s="5" t="n"/>
    </row>
    <row r="705">
      <c r="A705" s="9">
        <f>IF(B705="","",COUNT($B$2:B705))</f>
        <v/>
      </c>
      <c r="B705" s="31" t="n"/>
      <c r="C705" s="4" t="n"/>
      <c r="D705" s="5" t="n"/>
      <c r="E705" s="4" t="n"/>
      <c r="F705" s="4" t="n"/>
      <c r="G705" s="5" t="n"/>
      <c r="H705" s="5" t="n"/>
      <c r="I705" s="5" t="n"/>
      <c r="J705" s="32" t="n"/>
      <c r="K705" s="32" t="n"/>
      <c r="L705" s="35">
        <f>IF(OR(J705="",K705=""),"",IFERROR(K705-J705,0))</f>
        <v/>
      </c>
      <c r="M705" s="32" t="n"/>
      <c r="N705" s="35">
        <f>IF(L705="","",IF(F705="Privé",0,L705-M705))</f>
        <v/>
      </c>
      <c r="O705" s="36">
        <f>IF(F705="","",IFERROR(VLOOKUP(F705,'Instellingen &amp; Instructies'!$A$8:$B$10,2,FALSE),0))</f>
        <v/>
      </c>
      <c r="P705" s="36">
        <f>IF(OR(N705="",O705=""),"",N705*O705)</f>
        <v/>
      </c>
      <c r="Q705" s="9">
        <f>IF(OR(J705="",K705=""),IF(OR(J705&lt;&gt;"",K705&lt;&gt;""),"Ontbrekende km-stand",""),IF(K705&lt;J705,"Controleer km-stand",IF(N705&lt;0,"Controleer privé km","OK")))</f>
        <v/>
      </c>
      <c r="R705" s="5" t="n"/>
    </row>
    <row r="706">
      <c r="A706" s="2">
        <f>IF(B706="","",COUNT($B$2:B706))</f>
        <v/>
      </c>
      <c r="B706" s="31" t="n"/>
      <c r="C706" s="4" t="n"/>
      <c r="D706" s="5" t="n"/>
      <c r="E706" s="4" t="n"/>
      <c r="F706" s="4" t="n"/>
      <c r="G706" s="5" t="n"/>
      <c r="H706" s="5" t="n"/>
      <c r="I706" s="5" t="n"/>
      <c r="J706" s="32" t="n"/>
      <c r="K706" s="32" t="n"/>
      <c r="L706" s="33">
        <f>IF(OR(J706="",K706=""),"",IFERROR(K706-J706,0))</f>
        <v/>
      </c>
      <c r="M706" s="32" t="n"/>
      <c r="N706" s="33">
        <f>IF(L706="","",IF(F706="Privé",0,L706-M706))</f>
        <v/>
      </c>
      <c r="O706" s="34">
        <f>IF(F706="","",IFERROR(VLOOKUP(F706,'Instellingen &amp; Instructies'!$A$8:$B$10,2,FALSE),0))</f>
        <v/>
      </c>
      <c r="P706" s="34">
        <f>IF(OR(N706="",O706=""),"",N706*O706)</f>
        <v/>
      </c>
      <c r="Q706" s="2">
        <f>IF(OR(J706="",K706=""),IF(OR(J706&lt;&gt;"",K706&lt;&gt;""),"Ontbrekende km-stand",""),IF(K706&lt;J706,"Controleer km-stand",IF(N706&lt;0,"Controleer privé km","OK")))</f>
        <v/>
      </c>
      <c r="R706" s="5" t="n"/>
    </row>
    <row r="707">
      <c r="A707" s="9">
        <f>IF(B707="","",COUNT($B$2:B707))</f>
        <v/>
      </c>
      <c r="B707" s="31" t="n"/>
      <c r="C707" s="4" t="n"/>
      <c r="D707" s="5" t="n"/>
      <c r="E707" s="4" t="n"/>
      <c r="F707" s="4" t="n"/>
      <c r="G707" s="5" t="n"/>
      <c r="H707" s="5" t="n"/>
      <c r="I707" s="5" t="n"/>
      <c r="J707" s="32" t="n"/>
      <c r="K707" s="32" t="n"/>
      <c r="L707" s="35">
        <f>IF(OR(J707="",K707=""),"",IFERROR(K707-J707,0))</f>
        <v/>
      </c>
      <c r="M707" s="32" t="n"/>
      <c r="N707" s="35">
        <f>IF(L707="","",IF(F707="Privé",0,L707-M707))</f>
        <v/>
      </c>
      <c r="O707" s="36">
        <f>IF(F707="","",IFERROR(VLOOKUP(F707,'Instellingen &amp; Instructies'!$A$8:$B$10,2,FALSE),0))</f>
        <v/>
      </c>
      <c r="P707" s="36">
        <f>IF(OR(N707="",O707=""),"",N707*O707)</f>
        <v/>
      </c>
      <c r="Q707" s="9">
        <f>IF(OR(J707="",K707=""),IF(OR(J707&lt;&gt;"",K707&lt;&gt;""),"Ontbrekende km-stand",""),IF(K707&lt;J707,"Controleer km-stand",IF(N707&lt;0,"Controleer privé km","OK")))</f>
        <v/>
      </c>
      <c r="R707" s="5" t="n"/>
    </row>
    <row r="708">
      <c r="A708" s="2">
        <f>IF(B708="","",COUNT($B$2:B708))</f>
        <v/>
      </c>
      <c r="B708" s="31" t="n"/>
      <c r="C708" s="4" t="n"/>
      <c r="D708" s="5" t="n"/>
      <c r="E708" s="4" t="n"/>
      <c r="F708" s="4" t="n"/>
      <c r="G708" s="5" t="n"/>
      <c r="H708" s="5" t="n"/>
      <c r="I708" s="5" t="n"/>
      <c r="J708" s="32" t="n"/>
      <c r="K708" s="32" t="n"/>
      <c r="L708" s="33">
        <f>IF(OR(J708="",K708=""),"",IFERROR(K708-J708,0))</f>
        <v/>
      </c>
      <c r="M708" s="32" t="n"/>
      <c r="N708" s="33">
        <f>IF(L708="","",IF(F708="Privé",0,L708-M708))</f>
        <v/>
      </c>
      <c r="O708" s="34">
        <f>IF(F708="","",IFERROR(VLOOKUP(F708,'Instellingen &amp; Instructies'!$A$8:$B$10,2,FALSE),0))</f>
        <v/>
      </c>
      <c r="P708" s="34">
        <f>IF(OR(N708="",O708=""),"",N708*O708)</f>
        <v/>
      </c>
      <c r="Q708" s="2">
        <f>IF(OR(J708="",K708=""),IF(OR(J708&lt;&gt;"",K708&lt;&gt;""),"Ontbrekende km-stand",""),IF(K708&lt;J708,"Controleer km-stand",IF(N708&lt;0,"Controleer privé km","OK")))</f>
        <v/>
      </c>
      <c r="R708" s="5" t="n"/>
    </row>
    <row r="709">
      <c r="A709" s="9">
        <f>IF(B709="","",COUNT($B$2:B709))</f>
        <v/>
      </c>
      <c r="B709" s="31" t="n"/>
      <c r="C709" s="4" t="n"/>
      <c r="D709" s="5" t="n"/>
      <c r="E709" s="4" t="n"/>
      <c r="F709" s="4" t="n"/>
      <c r="G709" s="5" t="n"/>
      <c r="H709" s="5" t="n"/>
      <c r="I709" s="5" t="n"/>
      <c r="J709" s="32" t="n"/>
      <c r="K709" s="32" t="n"/>
      <c r="L709" s="35">
        <f>IF(OR(J709="",K709=""),"",IFERROR(K709-J709,0))</f>
        <v/>
      </c>
      <c r="M709" s="32" t="n"/>
      <c r="N709" s="35">
        <f>IF(L709="","",IF(F709="Privé",0,L709-M709))</f>
        <v/>
      </c>
      <c r="O709" s="36">
        <f>IF(F709="","",IFERROR(VLOOKUP(F709,'Instellingen &amp; Instructies'!$A$8:$B$10,2,FALSE),0))</f>
        <v/>
      </c>
      <c r="P709" s="36">
        <f>IF(OR(N709="",O709=""),"",N709*O709)</f>
        <v/>
      </c>
      <c r="Q709" s="9">
        <f>IF(OR(J709="",K709=""),IF(OR(J709&lt;&gt;"",K709&lt;&gt;""),"Ontbrekende km-stand",""),IF(K709&lt;J709,"Controleer km-stand",IF(N709&lt;0,"Controleer privé km","OK")))</f>
        <v/>
      </c>
      <c r="R709" s="5" t="n"/>
    </row>
    <row r="710">
      <c r="A710" s="2">
        <f>IF(B710="","",COUNT($B$2:B710))</f>
        <v/>
      </c>
      <c r="B710" s="31" t="n"/>
      <c r="C710" s="4" t="n"/>
      <c r="D710" s="5" t="n"/>
      <c r="E710" s="4" t="n"/>
      <c r="F710" s="4" t="n"/>
      <c r="G710" s="5" t="n"/>
      <c r="H710" s="5" t="n"/>
      <c r="I710" s="5" t="n"/>
      <c r="J710" s="32" t="n"/>
      <c r="K710" s="32" t="n"/>
      <c r="L710" s="33">
        <f>IF(OR(J710="",K710=""),"",IFERROR(K710-J710,0))</f>
        <v/>
      </c>
      <c r="M710" s="32" t="n"/>
      <c r="N710" s="33">
        <f>IF(L710="","",IF(F710="Privé",0,L710-M710))</f>
        <v/>
      </c>
      <c r="O710" s="34">
        <f>IF(F710="","",IFERROR(VLOOKUP(F710,'Instellingen &amp; Instructies'!$A$8:$B$10,2,FALSE),0))</f>
        <v/>
      </c>
      <c r="P710" s="34">
        <f>IF(OR(N710="",O710=""),"",N710*O710)</f>
        <v/>
      </c>
      <c r="Q710" s="2">
        <f>IF(OR(J710="",K710=""),IF(OR(J710&lt;&gt;"",K710&lt;&gt;""),"Ontbrekende km-stand",""),IF(K710&lt;J710,"Controleer km-stand",IF(N710&lt;0,"Controleer privé km","OK")))</f>
        <v/>
      </c>
      <c r="R710" s="5" t="n"/>
    </row>
    <row r="711">
      <c r="A711" s="9">
        <f>IF(B711="","",COUNT($B$2:B711))</f>
        <v/>
      </c>
      <c r="B711" s="31" t="n"/>
      <c r="C711" s="4" t="n"/>
      <c r="D711" s="5" t="n"/>
      <c r="E711" s="4" t="n"/>
      <c r="F711" s="4" t="n"/>
      <c r="G711" s="5" t="n"/>
      <c r="H711" s="5" t="n"/>
      <c r="I711" s="5" t="n"/>
      <c r="J711" s="32" t="n"/>
      <c r="K711" s="32" t="n"/>
      <c r="L711" s="35">
        <f>IF(OR(J711="",K711=""),"",IFERROR(K711-J711,0))</f>
        <v/>
      </c>
      <c r="M711" s="32" t="n"/>
      <c r="N711" s="35">
        <f>IF(L711="","",IF(F711="Privé",0,L711-M711))</f>
        <v/>
      </c>
      <c r="O711" s="36">
        <f>IF(F711="","",IFERROR(VLOOKUP(F711,'Instellingen &amp; Instructies'!$A$8:$B$10,2,FALSE),0))</f>
        <v/>
      </c>
      <c r="P711" s="36">
        <f>IF(OR(N711="",O711=""),"",N711*O711)</f>
        <v/>
      </c>
      <c r="Q711" s="9">
        <f>IF(OR(J711="",K711=""),IF(OR(J711&lt;&gt;"",K711&lt;&gt;""),"Ontbrekende km-stand",""),IF(K711&lt;J711,"Controleer km-stand",IF(N711&lt;0,"Controleer privé km","OK")))</f>
        <v/>
      </c>
      <c r="R711" s="5" t="n"/>
    </row>
    <row r="712">
      <c r="A712" s="2">
        <f>IF(B712="","",COUNT($B$2:B712))</f>
        <v/>
      </c>
      <c r="B712" s="31" t="n"/>
      <c r="C712" s="4" t="n"/>
      <c r="D712" s="5" t="n"/>
      <c r="E712" s="4" t="n"/>
      <c r="F712" s="4" t="n"/>
      <c r="G712" s="5" t="n"/>
      <c r="H712" s="5" t="n"/>
      <c r="I712" s="5" t="n"/>
      <c r="J712" s="32" t="n"/>
      <c r="K712" s="32" t="n"/>
      <c r="L712" s="33">
        <f>IF(OR(J712="",K712=""),"",IFERROR(K712-J712,0))</f>
        <v/>
      </c>
      <c r="M712" s="32" t="n"/>
      <c r="N712" s="33">
        <f>IF(L712="","",IF(F712="Privé",0,L712-M712))</f>
        <v/>
      </c>
      <c r="O712" s="34">
        <f>IF(F712="","",IFERROR(VLOOKUP(F712,'Instellingen &amp; Instructies'!$A$8:$B$10,2,FALSE),0))</f>
        <v/>
      </c>
      <c r="P712" s="34">
        <f>IF(OR(N712="",O712=""),"",N712*O712)</f>
        <v/>
      </c>
      <c r="Q712" s="2">
        <f>IF(OR(J712="",K712=""),IF(OR(J712&lt;&gt;"",K712&lt;&gt;""),"Ontbrekende km-stand",""),IF(K712&lt;J712,"Controleer km-stand",IF(N712&lt;0,"Controleer privé km","OK")))</f>
        <v/>
      </c>
      <c r="R712" s="5" t="n"/>
    </row>
    <row r="713">
      <c r="A713" s="9">
        <f>IF(B713="","",COUNT($B$2:B713))</f>
        <v/>
      </c>
      <c r="B713" s="31" t="n"/>
      <c r="C713" s="4" t="n"/>
      <c r="D713" s="5" t="n"/>
      <c r="E713" s="4" t="n"/>
      <c r="F713" s="4" t="n"/>
      <c r="G713" s="5" t="n"/>
      <c r="H713" s="5" t="n"/>
      <c r="I713" s="5" t="n"/>
      <c r="J713" s="32" t="n"/>
      <c r="K713" s="32" t="n"/>
      <c r="L713" s="35">
        <f>IF(OR(J713="",K713=""),"",IFERROR(K713-J713,0))</f>
        <v/>
      </c>
      <c r="M713" s="32" t="n"/>
      <c r="N713" s="35">
        <f>IF(L713="","",IF(F713="Privé",0,L713-M713))</f>
        <v/>
      </c>
      <c r="O713" s="36">
        <f>IF(F713="","",IFERROR(VLOOKUP(F713,'Instellingen &amp; Instructies'!$A$8:$B$10,2,FALSE),0))</f>
        <v/>
      </c>
      <c r="P713" s="36">
        <f>IF(OR(N713="",O713=""),"",N713*O713)</f>
        <v/>
      </c>
      <c r="Q713" s="9">
        <f>IF(OR(J713="",K713=""),IF(OR(J713&lt;&gt;"",K713&lt;&gt;""),"Ontbrekende km-stand",""),IF(K713&lt;J713,"Controleer km-stand",IF(N713&lt;0,"Controleer privé km","OK")))</f>
        <v/>
      </c>
      <c r="R713" s="5" t="n"/>
    </row>
    <row r="714">
      <c r="A714" s="2">
        <f>IF(B714="","",COUNT($B$2:B714))</f>
        <v/>
      </c>
      <c r="B714" s="31" t="n"/>
      <c r="C714" s="4" t="n"/>
      <c r="D714" s="5" t="n"/>
      <c r="E714" s="4" t="n"/>
      <c r="F714" s="4" t="n"/>
      <c r="G714" s="5" t="n"/>
      <c r="H714" s="5" t="n"/>
      <c r="I714" s="5" t="n"/>
      <c r="J714" s="32" t="n"/>
      <c r="K714" s="32" t="n"/>
      <c r="L714" s="33">
        <f>IF(OR(J714="",K714=""),"",IFERROR(K714-J714,0))</f>
        <v/>
      </c>
      <c r="M714" s="32" t="n"/>
      <c r="N714" s="33">
        <f>IF(L714="","",IF(F714="Privé",0,L714-M714))</f>
        <v/>
      </c>
      <c r="O714" s="34">
        <f>IF(F714="","",IFERROR(VLOOKUP(F714,'Instellingen &amp; Instructies'!$A$8:$B$10,2,FALSE),0))</f>
        <v/>
      </c>
      <c r="P714" s="34">
        <f>IF(OR(N714="",O714=""),"",N714*O714)</f>
        <v/>
      </c>
      <c r="Q714" s="2">
        <f>IF(OR(J714="",K714=""),IF(OR(J714&lt;&gt;"",K714&lt;&gt;""),"Ontbrekende km-stand",""),IF(K714&lt;J714,"Controleer km-stand",IF(N714&lt;0,"Controleer privé km","OK")))</f>
        <v/>
      </c>
      <c r="R714" s="5" t="n"/>
    </row>
    <row r="715">
      <c r="A715" s="9">
        <f>IF(B715="","",COUNT($B$2:B715))</f>
        <v/>
      </c>
      <c r="B715" s="31" t="n"/>
      <c r="C715" s="4" t="n"/>
      <c r="D715" s="5" t="n"/>
      <c r="E715" s="4" t="n"/>
      <c r="F715" s="4" t="n"/>
      <c r="G715" s="5" t="n"/>
      <c r="H715" s="5" t="n"/>
      <c r="I715" s="5" t="n"/>
      <c r="J715" s="32" t="n"/>
      <c r="K715" s="32" t="n"/>
      <c r="L715" s="35">
        <f>IF(OR(J715="",K715=""),"",IFERROR(K715-J715,0))</f>
        <v/>
      </c>
      <c r="M715" s="32" t="n"/>
      <c r="N715" s="35">
        <f>IF(L715="","",IF(F715="Privé",0,L715-M715))</f>
        <v/>
      </c>
      <c r="O715" s="36">
        <f>IF(F715="","",IFERROR(VLOOKUP(F715,'Instellingen &amp; Instructies'!$A$8:$B$10,2,FALSE),0))</f>
        <v/>
      </c>
      <c r="P715" s="36">
        <f>IF(OR(N715="",O715=""),"",N715*O715)</f>
        <v/>
      </c>
      <c r="Q715" s="9">
        <f>IF(OR(J715="",K715=""),IF(OR(J715&lt;&gt;"",K715&lt;&gt;""),"Ontbrekende km-stand",""),IF(K715&lt;J715,"Controleer km-stand",IF(N715&lt;0,"Controleer privé km","OK")))</f>
        <v/>
      </c>
      <c r="R715" s="5" t="n"/>
    </row>
    <row r="716">
      <c r="A716" s="2">
        <f>IF(B716="","",COUNT($B$2:B716))</f>
        <v/>
      </c>
      <c r="B716" s="31" t="n"/>
      <c r="C716" s="4" t="n"/>
      <c r="D716" s="5" t="n"/>
      <c r="E716" s="4" t="n"/>
      <c r="F716" s="4" t="n"/>
      <c r="G716" s="5" t="n"/>
      <c r="H716" s="5" t="n"/>
      <c r="I716" s="5" t="n"/>
      <c r="J716" s="32" t="n"/>
      <c r="K716" s="32" t="n"/>
      <c r="L716" s="33">
        <f>IF(OR(J716="",K716=""),"",IFERROR(K716-J716,0))</f>
        <v/>
      </c>
      <c r="M716" s="32" t="n"/>
      <c r="N716" s="33">
        <f>IF(L716="","",IF(F716="Privé",0,L716-M716))</f>
        <v/>
      </c>
      <c r="O716" s="34">
        <f>IF(F716="","",IFERROR(VLOOKUP(F716,'Instellingen &amp; Instructies'!$A$8:$B$10,2,FALSE),0))</f>
        <v/>
      </c>
      <c r="P716" s="34">
        <f>IF(OR(N716="",O716=""),"",N716*O716)</f>
        <v/>
      </c>
      <c r="Q716" s="2">
        <f>IF(OR(J716="",K716=""),IF(OR(J716&lt;&gt;"",K716&lt;&gt;""),"Ontbrekende km-stand",""),IF(K716&lt;J716,"Controleer km-stand",IF(N716&lt;0,"Controleer privé km","OK")))</f>
        <v/>
      </c>
      <c r="R716" s="5" t="n"/>
    </row>
    <row r="717">
      <c r="A717" s="9">
        <f>IF(B717="","",COUNT($B$2:B717))</f>
        <v/>
      </c>
      <c r="B717" s="31" t="n"/>
      <c r="C717" s="4" t="n"/>
      <c r="D717" s="5" t="n"/>
      <c r="E717" s="4" t="n"/>
      <c r="F717" s="4" t="n"/>
      <c r="G717" s="5" t="n"/>
      <c r="H717" s="5" t="n"/>
      <c r="I717" s="5" t="n"/>
      <c r="J717" s="32" t="n"/>
      <c r="K717" s="32" t="n"/>
      <c r="L717" s="35">
        <f>IF(OR(J717="",K717=""),"",IFERROR(K717-J717,0))</f>
        <v/>
      </c>
      <c r="M717" s="32" t="n"/>
      <c r="N717" s="35">
        <f>IF(L717="","",IF(F717="Privé",0,L717-M717))</f>
        <v/>
      </c>
      <c r="O717" s="36">
        <f>IF(F717="","",IFERROR(VLOOKUP(F717,'Instellingen &amp; Instructies'!$A$8:$B$10,2,FALSE),0))</f>
        <v/>
      </c>
      <c r="P717" s="36">
        <f>IF(OR(N717="",O717=""),"",N717*O717)</f>
        <v/>
      </c>
      <c r="Q717" s="9">
        <f>IF(OR(J717="",K717=""),IF(OR(J717&lt;&gt;"",K717&lt;&gt;""),"Ontbrekende km-stand",""),IF(K717&lt;J717,"Controleer km-stand",IF(N717&lt;0,"Controleer privé km","OK")))</f>
        <v/>
      </c>
      <c r="R717" s="5" t="n"/>
    </row>
    <row r="718">
      <c r="A718" s="2">
        <f>IF(B718="","",COUNT($B$2:B718))</f>
        <v/>
      </c>
      <c r="B718" s="31" t="n"/>
      <c r="C718" s="4" t="n"/>
      <c r="D718" s="5" t="n"/>
      <c r="E718" s="4" t="n"/>
      <c r="F718" s="4" t="n"/>
      <c r="G718" s="5" t="n"/>
      <c r="H718" s="5" t="n"/>
      <c r="I718" s="5" t="n"/>
      <c r="J718" s="32" t="n"/>
      <c r="K718" s="32" t="n"/>
      <c r="L718" s="33">
        <f>IF(OR(J718="",K718=""),"",IFERROR(K718-J718,0))</f>
        <v/>
      </c>
      <c r="M718" s="32" t="n"/>
      <c r="N718" s="33">
        <f>IF(L718="","",IF(F718="Privé",0,L718-M718))</f>
        <v/>
      </c>
      <c r="O718" s="34">
        <f>IF(F718="","",IFERROR(VLOOKUP(F718,'Instellingen &amp; Instructies'!$A$8:$B$10,2,FALSE),0))</f>
        <v/>
      </c>
      <c r="P718" s="34">
        <f>IF(OR(N718="",O718=""),"",N718*O718)</f>
        <v/>
      </c>
      <c r="Q718" s="2">
        <f>IF(OR(J718="",K718=""),IF(OR(J718&lt;&gt;"",K718&lt;&gt;""),"Ontbrekende km-stand",""),IF(K718&lt;J718,"Controleer km-stand",IF(N718&lt;0,"Controleer privé km","OK")))</f>
        <v/>
      </c>
      <c r="R718" s="5" t="n"/>
    </row>
    <row r="719">
      <c r="A719" s="9">
        <f>IF(B719="","",COUNT($B$2:B719))</f>
        <v/>
      </c>
      <c r="B719" s="31" t="n"/>
      <c r="C719" s="4" t="n"/>
      <c r="D719" s="5" t="n"/>
      <c r="E719" s="4" t="n"/>
      <c r="F719" s="4" t="n"/>
      <c r="G719" s="5" t="n"/>
      <c r="H719" s="5" t="n"/>
      <c r="I719" s="5" t="n"/>
      <c r="J719" s="32" t="n"/>
      <c r="K719" s="32" t="n"/>
      <c r="L719" s="35">
        <f>IF(OR(J719="",K719=""),"",IFERROR(K719-J719,0))</f>
        <v/>
      </c>
      <c r="M719" s="32" t="n"/>
      <c r="N719" s="35">
        <f>IF(L719="","",IF(F719="Privé",0,L719-M719))</f>
        <v/>
      </c>
      <c r="O719" s="36">
        <f>IF(F719="","",IFERROR(VLOOKUP(F719,'Instellingen &amp; Instructies'!$A$8:$B$10,2,FALSE),0))</f>
        <v/>
      </c>
      <c r="P719" s="36">
        <f>IF(OR(N719="",O719=""),"",N719*O719)</f>
        <v/>
      </c>
      <c r="Q719" s="9">
        <f>IF(OR(J719="",K719=""),IF(OR(J719&lt;&gt;"",K719&lt;&gt;""),"Ontbrekende km-stand",""),IF(K719&lt;J719,"Controleer km-stand",IF(N719&lt;0,"Controleer privé km","OK")))</f>
        <v/>
      </c>
      <c r="R719" s="5" t="n"/>
    </row>
    <row r="720">
      <c r="A720" s="2">
        <f>IF(B720="","",COUNT($B$2:B720))</f>
        <v/>
      </c>
      <c r="B720" s="31" t="n"/>
      <c r="C720" s="4" t="n"/>
      <c r="D720" s="5" t="n"/>
      <c r="E720" s="4" t="n"/>
      <c r="F720" s="4" t="n"/>
      <c r="G720" s="5" t="n"/>
      <c r="H720" s="5" t="n"/>
      <c r="I720" s="5" t="n"/>
      <c r="J720" s="32" t="n"/>
      <c r="K720" s="32" t="n"/>
      <c r="L720" s="33">
        <f>IF(OR(J720="",K720=""),"",IFERROR(K720-J720,0))</f>
        <v/>
      </c>
      <c r="M720" s="32" t="n"/>
      <c r="N720" s="33">
        <f>IF(L720="","",IF(F720="Privé",0,L720-M720))</f>
        <v/>
      </c>
      <c r="O720" s="34">
        <f>IF(F720="","",IFERROR(VLOOKUP(F720,'Instellingen &amp; Instructies'!$A$8:$B$10,2,FALSE),0))</f>
        <v/>
      </c>
      <c r="P720" s="34">
        <f>IF(OR(N720="",O720=""),"",N720*O720)</f>
        <v/>
      </c>
      <c r="Q720" s="2">
        <f>IF(OR(J720="",K720=""),IF(OR(J720&lt;&gt;"",K720&lt;&gt;""),"Ontbrekende km-stand",""),IF(K720&lt;J720,"Controleer km-stand",IF(N720&lt;0,"Controleer privé km","OK")))</f>
        <v/>
      </c>
      <c r="R720" s="5" t="n"/>
    </row>
    <row r="721">
      <c r="A721" s="9">
        <f>IF(B721="","",COUNT($B$2:B721))</f>
        <v/>
      </c>
      <c r="B721" s="31" t="n"/>
      <c r="C721" s="4" t="n"/>
      <c r="D721" s="5" t="n"/>
      <c r="E721" s="4" t="n"/>
      <c r="F721" s="4" t="n"/>
      <c r="G721" s="5" t="n"/>
      <c r="H721" s="5" t="n"/>
      <c r="I721" s="5" t="n"/>
      <c r="J721" s="32" t="n"/>
      <c r="K721" s="32" t="n"/>
      <c r="L721" s="35">
        <f>IF(OR(J721="",K721=""),"",IFERROR(K721-J721,0))</f>
        <v/>
      </c>
      <c r="M721" s="32" t="n"/>
      <c r="N721" s="35">
        <f>IF(L721="","",IF(F721="Privé",0,L721-M721))</f>
        <v/>
      </c>
      <c r="O721" s="36">
        <f>IF(F721="","",IFERROR(VLOOKUP(F721,'Instellingen &amp; Instructies'!$A$8:$B$10,2,FALSE),0))</f>
        <v/>
      </c>
      <c r="P721" s="36">
        <f>IF(OR(N721="",O721=""),"",N721*O721)</f>
        <v/>
      </c>
      <c r="Q721" s="9">
        <f>IF(OR(J721="",K721=""),IF(OR(J721&lt;&gt;"",K721&lt;&gt;""),"Ontbrekende km-stand",""),IF(K721&lt;J721,"Controleer km-stand",IF(N721&lt;0,"Controleer privé km","OK")))</f>
        <v/>
      </c>
      <c r="R721" s="5" t="n"/>
    </row>
    <row r="722">
      <c r="A722" s="2">
        <f>IF(B722="","",COUNT($B$2:B722))</f>
        <v/>
      </c>
      <c r="B722" s="31" t="n"/>
      <c r="C722" s="4" t="n"/>
      <c r="D722" s="5" t="n"/>
      <c r="E722" s="4" t="n"/>
      <c r="F722" s="4" t="n"/>
      <c r="G722" s="5" t="n"/>
      <c r="H722" s="5" t="n"/>
      <c r="I722" s="5" t="n"/>
      <c r="J722" s="32" t="n"/>
      <c r="K722" s="32" t="n"/>
      <c r="L722" s="33">
        <f>IF(OR(J722="",K722=""),"",IFERROR(K722-J722,0))</f>
        <v/>
      </c>
      <c r="M722" s="32" t="n"/>
      <c r="N722" s="33">
        <f>IF(L722="","",IF(F722="Privé",0,L722-M722))</f>
        <v/>
      </c>
      <c r="O722" s="34">
        <f>IF(F722="","",IFERROR(VLOOKUP(F722,'Instellingen &amp; Instructies'!$A$8:$B$10,2,FALSE),0))</f>
        <v/>
      </c>
      <c r="P722" s="34">
        <f>IF(OR(N722="",O722=""),"",N722*O722)</f>
        <v/>
      </c>
      <c r="Q722" s="2">
        <f>IF(OR(J722="",K722=""),IF(OR(J722&lt;&gt;"",K722&lt;&gt;""),"Ontbrekende km-stand",""),IF(K722&lt;J722,"Controleer km-stand",IF(N722&lt;0,"Controleer privé km","OK")))</f>
        <v/>
      </c>
      <c r="R722" s="5" t="n"/>
    </row>
    <row r="723">
      <c r="A723" s="9">
        <f>IF(B723="","",COUNT($B$2:B723))</f>
        <v/>
      </c>
      <c r="B723" s="31" t="n"/>
      <c r="C723" s="4" t="n"/>
      <c r="D723" s="5" t="n"/>
      <c r="E723" s="4" t="n"/>
      <c r="F723" s="4" t="n"/>
      <c r="G723" s="5" t="n"/>
      <c r="H723" s="5" t="n"/>
      <c r="I723" s="5" t="n"/>
      <c r="J723" s="32" t="n"/>
      <c r="K723" s="32" t="n"/>
      <c r="L723" s="35">
        <f>IF(OR(J723="",K723=""),"",IFERROR(K723-J723,0))</f>
        <v/>
      </c>
      <c r="M723" s="32" t="n"/>
      <c r="N723" s="35">
        <f>IF(L723="","",IF(F723="Privé",0,L723-M723))</f>
        <v/>
      </c>
      <c r="O723" s="36">
        <f>IF(F723="","",IFERROR(VLOOKUP(F723,'Instellingen &amp; Instructies'!$A$8:$B$10,2,FALSE),0))</f>
        <v/>
      </c>
      <c r="P723" s="36">
        <f>IF(OR(N723="",O723=""),"",N723*O723)</f>
        <v/>
      </c>
      <c r="Q723" s="9">
        <f>IF(OR(J723="",K723=""),IF(OR(J723&lt;&gt;"",K723&lt;&gt;""),"Ontbrekende km-stand",""),IF(K723&lt;J723,"Controleer km-stand",IF(N723&lt;0,"Controleer privé km","OK")))</f>
        <v/>
      </c>
      <c r="R723" s="5" t="n"/>
    </row>
    <row r="724">
      <c r="A724" s="2">
        <f>IF(B724="","",COUNT($B$2:B724))</f>
        <v/>
      </c>
      <c r="B724" s="31" t="n"/>
      <c r="C724" s="4" t="n"/>
      <c r="D724" s="5" t="n"/>
      <c r="E724" s="4" t="n"/>
      <c r="F724" s="4" t="n"/>
      <c r="G724" s="5" t="n"/>
      <c r="H724" s="5" t="n"/>
      <c r="I724" s="5" t="n"/>
      <c r="J724" s="32" t="n"/>
      <c r="K724" s="32" t="n"/>
      <c r="L724" s="33">
        <f>IF(OR(J724="",K724=""),"",IFERROR(K724-J724,0))</f>
        <v/>
      </c>
      <c r="M724" s="32" t="n"/>
      <c r="N724" s="33">
        <f>IF(L724="","",IF(F724="Privé",0,L724-M724))</f>
        <v/>
      </c>
      <c r="O724" s="34">
        <f>IF(F724="","",IFERROR(VLOOKUP(F724,'Instellingen &amp; Instructies'!$A$8:$B$10,2,FALSE),0))</f>
        <v/>
      </c>
      <c r="P724" s="34">
        <f>IF(OR(N724="",O724=""),"",N724*O724)</f>
        <v/>
      </c>
      <c r="Q724" s="2">
        <f>IF(OR(J724="",K724=""),IF(OR(J724&lt;&gt;"",K724&lt;&gt;""),"Ontbrekende km-stand",""),IF(K724&lt;J724,"Controleer km-stand",IF(N724&lt;0,"Controleer privé km","OK")))</f>
        <v/>
      </c>
      <c r="R724" s="5" t="n"/>
    </row>
    <row r="725">
      <c r="A725" s="9">
        <f>IF(B725="","",COUNT($B$2:B725))</f>
        <v/>
      </c>
      <c r="B725" s="31" t="n"/>
      <c r="C725" s="4" t="n"/>
      <c r="D725" s="5" t="n"/>
      <c r="E725" s="4" t="n"/>
      <c r="F725" s="4" t="n"/>
      <c r="G725" s="5" t="n"/>
      <c r="H725" s="5" t="n"/>
      <c r="I725" s="5" t="n"/>
      <c r="J725" s="32" t="n"/>
      <c r="K725" s="32" t="n"/>
      <c r="L725" s="35">
        <f>IF(OR(J725="",K725=""),"",IFERROR(K725-J725,0))</f>
        <v/>
      </c>
      <c r="M725" s="32" t="n"/>
      <c r="N725" s="35">
        <f>IF(L725="","",IF(F725="Privé",0,L725-M725))</f>
        <v/>
      </c>
      <c r="O725" s="36">
        <f>IF(F725="","",IFERROR(VLOOKUP(F725,'Instellingen &amp; Instructies'!$A$8:$B$10,2,FALSE),0))</f>
        <v/>
      </c>
      <c r="P725" s="36">
        <f>IF(OR(N725="",O725=""),"",N725*O725)</f>
        <v/>
      </c>
      <c r="Q725" s="9">
        <f>IF(OR(J725="",K725=""),IF(OR(J725&lt;&gt;"",K725&lt;&gt;""),"Ontbrekende km-stand",""),IF(K725&lt;J725,"Controleer km-stand",IF(N725&lt;0,"Controleer privé km","OK")))</f>
        <v/>
      </c>
      <c r="R725" s="5" t="n"/>
    </row>
    <row r="726">
      <c r="A726" s="2">
        <f>IF(B726="","",COUNT($B$2:B726))</f>
        <v/>
      </c>
      <c r="B726" s="31" t="n"/>
      <c r="C726" s="4" t="n"/>
      <c r="D726" s="5" t="n"/>
      <c r="E726" s="4" t="n"/>
      <c r="F726" s="4" t="n"/>
      <c r="G726" s="5" t="n"/>
      <c r="H726" s="5" t="n"/>
      <c r="I726" s="5" t="n"/>
      <c r="J726" s="32" t="n"/>
      <c r="K726" s="32" t="n"/>
      <c r="L726" s="33">
        <f>IF(OR(J726="",K726=""),"",IFERROR(K726-J726,0))</f>
        <v/>
      </c>
      <c r="M726" s="32" t="n"/>
      <c r="N726" s="33">
        <f>IF(L726="","",IF(F726="Privé",0,L726-M726))</f>
        <v/>
      </c>
      <c r="O726" s="34">
        <f>IF(F726="","",IFERROR(VLOOKUP(F726,'Instellingen &amp; Instructies'!$A$8:$B$10,2,FALSE),0))</f>
        <v/>
      </c>
      <c r="P726" s="34">
        <f>IF(OR(N726="",O726=""),"",N726*O726)</f>
        <v/>
      </c>
      <c r="Q726" s="2">
        <f>IF(OR(J726="",K726=""),IF(OR(J726&lt;&gt;"",K726&lt;&gt;""),"Ontbrekende km-stand",""),IF(K726&lt;J726,"Controleer km-stand",IF(N726&lt;0,"Controleer privé km","OK")))</f>
        <v/>
      </c>
      <c r="R726" s="5" t="n"/>
    </row>
    <row r="727">
      <c r="A727" s="9">
        <f>IF(B727="","",COUNT($B$2:B727))</f>
        <v/>
      </c>
      <c r="B727" s="31" t="n"/>
      <c r="C727" s="4" t="n"/>
      <c r="D727" s="5" t="n"/>
      <c r="E727" s="4" t="n"/>
      <c r="F727" s="4" t="n"/>
      <c r="G727" s="5" t="n"/>
      <c r="H727" s="5" t="n"/>
      <c r="I727" s="5" t="n"/>
      <c r="J727" s="32" t="n"/>
      <c r="K727" s="32" t="n"/>
      <c r="L727" s="35">
        <f>IF(OR(J727="",K727=""),"",IFERROR(K727-J727,0))</f>
        <v/>
      </c>
      <c r="M727" s="32" t="n"/>
      <c r="N727" s="35">
        <f>IF(L727="","",IF(F727="Privé",0,L727-M727))</f>
        <v/>
      </c>
      <c r="O727" s="36">
        <f>IF(F727="","",IFERROR(VLOOKUP(F727,'Instellingen &amp; Instructies'!$A$8:$B$10,2,FALSE),0))</f>
        <v/>
      </c>
      <c r="P727" s="36">
        <f>IF(OR(N727="",O727=""),"",N727*O727)</f>
        <v/>
      </c>
      <c r="Q727" s="9">
        <f>IF(OR(J727="",K727=""),IF(OR(J727&lt;&gt;"",K727&lt;&gt;""),"Ontbrekende km-stand",""),IF(K727&lt;J727,"Controleer km-stand",IF(N727&lt;0,"Controleer privé km","OK")))</f>
        <v/>
      </c>
      <c r="R727" s="5" t="n"/>
    </row>
    <row r="728">
      <c r="A728" s="2">
        <f>IF(B728="","",COUNT($B$2:B728))</f>
        <v/>
      </c>
      <c r="B728" s="31" t="n"/>
      <c r="C728" s="4" t="n"/>
      <c r="D728" s="5" t="n"/>
      <c r="E728" s="4" t="n"/>
      <c r="F728" s="4" t="n"/>
      <c r="G728" s="5" t="n"/>
      <c r="H728" s="5" t="n"/>
      <c r="I728" s="5" t="n"/>
      <c r="J728" s="32" t="n"/>
      <c r="K728" s="32" t="n"/>
      <c r="L728" s="33">
        <f>IF(OR(J728="",K728=""),"",IFERROR(K728-J728,0))</f>
        <v/>
      </c>
      <c r="M728" s="32" t="n"/>
      <c r="N728" s="33">
        <f>IF(L728="","",IF(F728="Privé",0,L728-M728))</f>
        <v/>
      </c>
      <c r="O728" s="34">
        <f>IF(F728="","",IFERROR(VLOOKUP(F728,'Instellingen &amp; Instructies'!$A$8:$B$10,2,FALSE),0))</f>
        <v/>
      </c>
      <c r="P728" s="34">
        <f>IF(OR(N728="",O728=""),"",N728*O728)</f>
        <v/>
      </c>
      <c r="Q728" s="2">
        <f>IF(OR(J728="",K728=""),IF(OR(J728&lt;&gt;"",K728&lt;&gt;""),"Ontbrekende km-stand",""),IF(K728&lt;J728,"Controleer km-stand",IF(N728&lt;0,"Controleer privé km","OK")))</f>
        <v/>
      </c>
      <c r="R728" s="5" t="n"/>
    </row>
    <row r="729">
      <c r="A729" s="9">
        <f>IF(B729="","",COUNT($B$2:B729))</f>
        <v/>
      </c>
      <c r="B729" s="31" t="n"/>
      <c r="C729" s="4" t="n"/>
      <c r="D729" s="5" t="n"/>
      <c r="E729" s="4" t="n"/>
      <c r="F729" s="4" t="n"/>
      <c r="G729" s="5" t="n"/>
      <c r="H729" s="5" t="n"/>
      <c r="I729" s="5" t="n"/>
      <c r="J729" s="32" t="n"/>
      <c r="K729" s="32" t="n"/>
      <c r="L729" s="35">
        <f>IF(OR(J729="",K729=""),"",IFERROR(K729-J729,0))</f>
        <v/>
      </c>
      <c r="M729" s="32" t="n"/>
      <c r="N729" s="35">
        <f>IF(L729="","",IF(F729="Privé",0,L729-M729))</f>
        <v/>
      </c>
      <c r="O729" s="36">
        <f>IF(F729="","",IFERROR(VLOOKUP(F729,'Instellingen &amp; Instructies'!$A$8:$B$10,2,FALSE),0))</f>
        <v/>
      </c>
      <c r="P729" s="36">
        <f>IF(OR(N729="",O729=""),"",N729*O729)</f>
        <v/>
      </c>
      <c r="Q729" s="9">
        <f>IF(OR(J729="",K729=""),IF(OR(J729&lt;&gt;"",K729&lt;&gt;""),"Ontbrekende km-stand",""),IF(K729&lt;J729,"Controleer km-stand",IF(N729&lt;0,"Controleer privé km","OK")))</f>
        <v/>
      </c>
      <c r="R729" s="5" t="n"/>
    </row>
    <row r="730">
      <c r="A730" s="2">
        <f>IF(B730="","",COUNT($B$2:B730))</f>
        <v/>
      </c>
      <c r="B730" s="31" t="n"/>
      <c r="C730" s="4" t="n"/>
      <c r="D730" s="5" t="n"/>
      <c r="E730" s="4" t="n"/>
      <c r="F730" s="4" t="n"/>
      <c r="G730" s="5" t="n"/>
      <c r="H730" s="5" t="n"/>
      <c r="I730" s="5" t="n"/>
      <c r="J730" s="32" t="n"/>
      <c r="K730" s="32" t="n"/>
      <c r="L730" s="33">
        <f>IF(OR(J730="",K730=""),"",IFERROR(K730-J730,0))</f>
        <v/>
      </c>
      <c r="M730" s="32" t="n"/>
      <c r="N730" s="33">
        <f>IF(L730="","",IF(F730="Privé",0,L730-M730))</f>
        <v/>
      </c>
      <c r="O730" s="34">
        <f>IF(F730="","",IFERROR(VLOOKUP(F730,'Instellingen &amp; Instructies'!$A$8:$B$10,2,FALSE),0))</f>
        <v/>
      </c>
      <c r="P730" s="34">
        <f>IF(OR(N730="",O730=""),"",N730*O730)</f>
        <v/>
      </c>
      <c r="Q730" s="2">
        <f>IF(OR(J730="",K730=""),IF(OR(J730&lt;&gt;"",K730&lt;&gt;""),"Ontbrekende km-stand",""),IF(K730&lt;J730,"Controleer km-stand",IF(N730&lt;0,"Controleer privé km","OK")))</f>
        <v/>
      </c>
      <c r="R730" s="5" t="n"/>
    </row>
    <row r="731">
      <c r="A731" s="9">
        <f>IF(B731="","",COUNT($B$2:B731))</f>
        <v/>
      </c>
      <c r="B731" s="31" t="n"/>
      <c r="C731" s="4" t="n"/>
      <c r="D731" s="5" t="n"/>
      <c r="E731" s="4" t="n"/>
      <c r="F731" s="4" t="n"/>
      <c r="G731" s="5" t="n"/>
      <c r="H731" s="5" t="n"/>
      <c r="I731" s="5" t="n"/>
      <c r="J731" s="32" t="n"/>
      <c r="K731" s="32" t="n"/>
      <c r="L731" s="35">
        <f>IF(OR(J731="",K731=""),"",IFERROR(K731-J731,0))</f>
        <v/>
      </c>
      <c r="M731" s="32" t="n"/>
      <c r="N731" s="35">
        <f>IF(L731="","",IF(F731="Privé",0,L731-M731))</f>
        <v/>
      </c>
      <c r="O731" s="36">
        <f>IF(F731="","",IFERROR(VLOOKUP(F731,'Instellingen &amp; Instructies'!$A$8:$B$10,2,FALSE),0))</f>
        <v/>
      </c>
      <c r="P731" s="36">
        <f>IF(OR(N731="",O731=""),"",N731*O731)</f>
        <v/>
      </c>
      <c r="Q731" s="9">
        <f>IF(OR(J731="",K731=""),IF(OR(J731&lt;&gt;"",K731&lt;&gt;""),"Ontbrekende km-stand",""),IF(K731&lt;J731,"Controleer km-stand",IF(N731&lt;0,"Controleer privé km","OK")))</f>
        <v/>
      </c>
      <c r="R731" s="5" t="n"/>
    </row>
    <row r="732">
      <c r="A732" s="2">
        <f>IF(B732="","",COUNT($B$2:B732))</f>
        <v/>
      </c>
      <c r="B732" s="31" t="n"/>
      <c r="C732" s="4" t="n"/>
      <c r="D732" s="5" t="n"/>
      <c r="E732" s="4" t="n"/>
      <c r="F732" s="4" t="n"/>
      <c r="G732" s="5" t="n"/>
      <c r="H732" s="5" t="n"/>
      <c r="I732" s="5" t="n"/>
      <c r="J732" s="32" t="n"/>
      <c r="K732" s="32" t="n"/>
      <c r="L732" s="33">
        <f>IF(OR(J732="",K732=""),"",IFERROR(K732-J732,0))</f>
        <v/>
      </c>
      <c r="M732" s="32" t="n"/>
      <c r="N732" s="33">
        <f>IF(L732="","",IF(F732="Privé",0,L732-M732))</f>
        <v/>
      </c>
      <c r="O732" s="34">
        <f>IF(F732="","",IFERROR(VLOOKUP(F732,'Instellingen &amp; Instructies'!$A$8:$B$10,2,FALSE),0))</f>
        <v/>
      </c>
      <c r="P732" s="34">
        <f>IF(OR(N732="",O732=""),"",N732*O732)</f>
        <v/>
      </c>
      <c r="Q732" s="2">
        <f>IF(OR(J732="",K732=""),IF(OR(J732&lt;&gt;"",K732&lt;&gt;""),"Ontbrekende km-stand",""),IF(K732&lt;J732,"Controleer km-stand",IF(N732&lt;0,"Controleer privé km","OK")))</f>
        <v/>
      </c>
      <c r="R732" s="5" t="n"/>
    </row>
    <row r="733">
      <c r="A733" s="9">
        <f>IF(B733="","",COUNT($B$2:B733))</f>
        <v/>
      </c>
      <c r="B733" s="31" t="n"/>
      <c r="C733" s="4" t="n"/>
      <c r="D733" s="5" t="n"/>
      <c r="E733" s="4" t="n"/>
      <c r="F733" s="4" t="n"/>
      <c r="G733" s="5" t="n"/>
      <c r="H733" s="5" t="n"/>
      <c r="I733" s="5" t="n"/>
      <c r="J733" s="32" t="n"/>
      <c r="K733" s="32" t="n"/>
      <c r="L733" s="35">
        <f>IF(OR(J733="",K733=""),"",IFERROR(K733-J733,0))</f>
        <v/>
      </c>
      <c r="M733" s="32" t="n"/>
      <c r="N733" s="35">
        <f>IF(L733="","",IF(F733="Privé",0,L733-M733))</f>
        <v/>
      </c>
      <c r="O733" s="36">
        <f>IF(F733="","",IFERROR(VLOOKUP(F733,'Instellingen &amp; Instructies'!$A$8:$B$10,2,FALSE),0))</f>
        <v/>
      </c>
      <c r="P733" s="36">
        <f>IF(OR(N733="",O733=""),"",N733*O733)</f>
        <v/>
      </c>
      <c r="Q733" s="9">
        <f>IF(OR(J733="",K733=""),IF(OR(J733&lt;&gt;"",K733&lt;&gt;""),"Ontbrekende km-stand",""),IF(K733&lt;J733,"Controleer km-stand",IF(N733&lt;0,"Controleer privé km","OK")))</f>
        <v/>
      </c>
      <c r="R733" s="5" t="n"/>
    </row>
    <row r="734">
      <c r="A734" s="2">
        <f>IF(B734="","",COUNT($B$2:B734))</f>
        <v/>
      </c>
      <c r="B734" s="31" t="n"/>
      <c r="C734" s="4" t="n"/>
      <c r="D734" s="5" t="n"/>
      <c r="E734" s="4" t="n"/>
      <c r="F734" s="4" t="n"/>
      <c r="G734" s="5" t="n"/>
      <c r="H734" s="5" t="n"/>
      <c r="I734" s="5" t="n"/>
      <c r="J734" s="32" t="n"/>
      <c r="K734" s="32" t="n"/>
      <c r="L734" s="33">
        <f>IF(OR(J734="",K734=""),"",IFERROR(K734-J734,0))</f>
        <v/>
      </c>
      <c r="M734" s="32" t="n"/>
      <c r="N734" s="33">
        <f>IF(L734="","",IF(F734="Privé",0,L734-M734))</f>
        <v/>
      </c>
      <c r="O734" s="34">
        <f>IF(F734="","",IFERROR(VLOOKUP(F734,'Instellingen &amp; Instructies'!$A$8:$B$10,2,FALSE),0))</f>
        <v/>
      </c>
      <c r="P734" s="34">
        <f>IF(OR(N734="",O734=""),"",N734*O734)</f>
        <v/>
      </c>
      <c r="Q734" s="2">
        <f>IF(OR(J734="",K734=""),IF(OR(J734&lt;&gt;"",K734&lt;&gt;""),"Ontbrekende km-stand",""),IF(K734&lt;J734,"Controleer km-stand",IF(N734&lt;0,"Controleer privé km","OK")))</f>
        <v/>
      </c>
      <c r="R734" s="5" t="n"/>
    </row>
    <row r="735">
      <c r="A735" s="9">
        <f>IF(B735="","",COUNT($B$2:B735))</f>
        <v/>
      </c>
      <c r="B735" s="31" t="n"/>
      <c r="C735" s="4" t="n"/>
      <c r="D735" s="5" t="n"/>
      <c r="E735" s="4" t="n"/>
      <c r="F735" s="4" t="n"/>
      <c r="G735" s="5" t="n"/>
      <c r="H735" s="5" t="n"/>
      <c r="I735" s="5" t="n"/>
      <c r="J735" s="32" t="n"/>
      <c r="K735" s="32" t="n"/>
      <c r="L735" s="35">
        <f>IF(OR(J735="",K735=""),"",IFERROR(K735-J735,0))</f>
        <v/>
      </c>
      <c r="M735" s="32" t="n"/>
      <c r="N735" s="35">
        <f>IF(L735="","",IF(F735="Privé",0,L735-M735))</f>
        <v/>
      </c>
      <c r="O735" s="36">
        <f>IF(F735="","",IFERROR(VLOOKUP(F735,'Instellingen &amp; Instructies'!$A$8:$B$10,2,FALSE),0))</f>
        <v/>
      </c>
      <c r="P735" s="36">
        <f>IF(OR(N735="",O735=""),"",N735*O735)</f>
        <v/>
      </c>
      <c r="Q735" s="9">
        <f>IF(OR(J735="",K735=""),IF(OR(J735&lt;&gt;"",K735&lt;&gt;""),"Ontbrekende km-stand",""),IF(K735&lt;J735,"Controleer km-stand",IF(N735&lt;0,"Controleer privé km","OK")))</f>
        <v/>
      </c>
      <c r="R735" s="5" t="n"/>
    </row>
    <row r="736">
      <c r="A736" s="2">
        <f>IF(B736="","",COUNT($B$2:B736))</f>
        <v/>
      </c>
      <c r="B736" s="31" t="n"/>
      <c r="C736" s="4" t="n"/>
      <c r="D736" s="5" t="n"/>
      <c r="E736" s="4" t="n"/>
      <c r="F736" s="4" t="n"/>
      <c r="G736" s="5" t="n"/>
      <c r="H736" s="5" t="n"/>
      <c r="I736" s="5" t="n"/>
      <c r="J736" s="32" t="n"/>
      <c r="K736" s="32" t="n"/>
      <c r="L736" s="33">
        <f>IF(OR(J736="",K736=""),"",IFERROR(K736-J736,0))</f>
        <v/>
      </c>
      <c r="M736" s="32" t="n"/>
      <c r="N736" s="33">
        <f>IF(L736="","",IF(F736="Privé",0,L736-M736))</f>
        <v/>
      </c>
      <c r="O736" s="34">
        <f>IF(F736="","",IFERROR(VLOOKUP(F736,'Instellingen &amp; Instructies'!$A$8:$B$10,2,FALSE),0))</f>
        <v/>
      </c>
      <c r="P736" s="34">
        <f>IF(OR(N736="",O736=""),"",N736*O736)</f>
        <v/>
      </c>
      <c r="Q736" s="2">
        <f>IF(OR(J736="",K736=""),IF(OR(J736&lt;&gt;"",K736&lt;&gt;""),"Ontbrekende km-stand",""),IF(K736&lt;J736,"Controleer km-stand",IF(N736&lt;0,"Controleer privé km","OK")))</f>
        <v/>
      </c>
      <c r="R736" s="5" t="n"/>
    </row>
    <row r="737">
      <c r="A737" s="9">
        <f>IF(B737="","",COUNT($B$2:B737))</f>
        <v/>
      </c>
      <c r="B737" s="31" t="n"/>
      <c r="C737" s="4" t="n"/>
      <c r="D737" s="5" t="n"/>
      <c r="E737" s="4" t="n"/>
      <c r="F737" s="4" t="n"/>
      <c r="G737" s="5" t="n"/>
      <c r="H737" s="5" t="n"/>
      <c r="I737" s="5" t="n"/>
      <c r="J737" s="32" t="n"/>
      <c r="K737" s="32" t="n"/>
      <c r="L737" s="35">
        <f>IF(OR(J737="",K737=""),"",IFERROR(K737-J737,0))</f>
        <v/>
      </c>
      <c r="M737" s="32" t="n"/>
      <c r="N737" s="35">
        <f>IF(L737="","",IF(F737="Privé",0,L737-M737))</f>
        <v/>
      </c>
      <c r="O737" s="36">
        <f>IF(F737="","",IFERROR(VLOOKUP(F737,'Instellingen &amp; Instructies'!$A$8:$B$10,2,FALSE),0))</f>
        <v/>
      </c>
      <c r="P737" s="36">
        <f>IF(OR(N737="",O737=""),"",N737*O737)</f>
        <v/>
      </c>
      <c r="Q737" s="9">
        <f>IF(OR(J737="",K737=""),IF(OR(J737&lt;&gt;"",K737&lt;&gt;""),"Ontbrekende km-stand",""),IF(K737&lt;J737,"Controleer km-stand",IF(N737&lt;0,"Controleer privé km","OK")))</f>
        <v/>
      </c>
      <c r="R737" s="5" t="n"/>
    </row>
    <row r="738">
      <c r="A738" s="2">
        <f>IF(B738="","",COUNT($B$2:B738))</f>
        <v/>
      </c>
      <c r="B738" s="31" t="n"/>
      <c r="C738" s="4" t="n"/>
      <c r="D738" s="5" t="n"/>
      <c r="E738" s="4" t="n"/>
      <c r="F738" s="4" t="n"/>
      <c r="G738" s="5" t="n"/>
      <c r="H738" s="5" t="n"/>
      <c r="I738" s="5" t="n"/>
      <c r="J738" s="32" t="n"/>
      <c r="K738" s="32" t="n"/>
      <c r="L738" s="33">
        <f>IF(OR(J738="",K738=""),"",IFERROR(K738-J738,0))</f>
        <v/>
      </c>
      <c r="M738" s="32" t="n"/>
      <c r="N738" s="33">
        <f>IF(L738="","",IF(F738="Privé",0,L738-M738))</f>
        <v/>
      </c>
      <c r="O738" s="34">
        <f>IF(F738="","",IFERROR(VLOOKUP(F738,'Instellingen &amp; Instructies'!$A$8:$B$10,2,FALSE),0))</f>
        <v/>
      </c>
      <c r="P738" s="34">
        <f>IF(OR(N738="",O738=""),"",N738*O738)</f>
        <v/>
      </c>
      <c r="Q738" s="2">
        <f>IF(OR(J738="",K738=""),IF(OR(J738&lt;&gt;"",K738&lt;&gt;""),"Ontbrekende km-stand",""),IF(K738&lt;J738,"Controleer km-stand",IF(N738&lt;0,"Controleer privé km","OK")))</f>
        <v/>
      </c>
      <c r="R738" s="5" t="n"/>
    </row>
    <row r="739">
      <c r="A739" s="9">
        <f>IF(B739="","",COUNT($B$2:B739))</f>
        <v/>
      </c>
      <c r="B739" s="31" t="n"/>
      <c r="C739" s="4" t="n"/>
      <c r="D739" s="5" t="n"/>
      <c r="E739" s="4" t="n"/>
      <c r="F739" s="4" t="n"/>
      <c r="G739" s="5" t="n"/>
      <c r="H739" s="5" t="n"/>
      <c r="I739" s="5" t="n"/>
      <c r="J739" s="32" t="n"/>
      <c r="K739" s="32" t="n"/>
      <c r="L739" s="35">
        <f>IF(OR(J739="",K739=""),"",IFERROR(K739-J739,0))</f>
        <v/>
      </c>
      <c r="M739" s="32" t="n"/>
      <c r="N739" s="35">
        <f>IF(L739="","",IF(F739="Privé",0,L739-M739))</f>
        <v/>
      </c>
      <c r="O739" s="36">
        <f>IF(F739="","",IFERROR(VLOOKUP(F739,'Instellingen &amp; Instructies'!$A$8:$B$10,2,FALSE),0))</f>
        <v/>
      </c>
      <c r="P739" s="36">
        <f>IF(OR(N739="",O739=""),"",N739*O739)</f>
        <v/>
      </c>
      <c r="Q739" s="9">
        <f>IF(OR(J739="",K739=""),IF(OR(J739&lt;&gt;"",K739&lt;&gt;""),"Ontbrekende km-stand",""),IF(K739&lt;J739,"Controleer km-stand",IF(N739&lt;0,"Controleer privé km","OK")))</f>
        <v/>
      </c>
      <c r="R739" s="5" t="n"/>
    </row>
    <row r="740">
      <c r="A740" s="2">
        <f>IF(B740="","",COUNT($B$2:B740))</f>
        <v/>
      </c>
      <c r="B740" s="31" t="n"/>
      <c r="C740" s="4" t="n"/>
      <c r="D740" s="5" t="n"/>
      <c r="E740" s="4" t="n"/>
      <c r="F740" s="4" t="n"/>
      <c r="G740" s="5" t="n"/>
      <c r="H740" s="5" t="n"/>
      <c r="I740" s="5" t="n"/>
      <c r="J740" s="32" t="n"/>
      <c r="K740" s="32" t="n"/>
      <c r="L740" s="33">
        <f>IF(OR(J740="",K740=""),"",IFERROR(K740-J740,0))</f>
        <v/>
      </c>
      <c r="M740" s="32" t="n"/>
      <c r="N740" s="33">
        <f>IF(L740="","",IF(F740="Privé",0,L740-M740))</f>
        <v/>
      </c>
      <c r="O740" s="34">
        <f>IF(F740="","",IFERROR(VLOOKUP(F740,'Instellingen &amp; Instructies'!$A$8:$B$10,2,FALSE),0))</f>
        <v/>
      </c>
      <c r="P740" s="34">
        <f>IF(OR(N740="",O740=""),"",N740*O740)</f>
        <v/>
      </c>
      <c r="Q740" s="2">
        <f>IF(OR(J740="",K740=""),IF(OR(J740&lt;&gt;"",K740&lt;&gt;""),"Ontbrekende km-stand",""),IF(K740&lt;J740,"Controleer km-stand",IF(N740&lt;0,"Controleer privé km","OK")))</f>
        <v/>
      </c>
      <c r="R740" s="5" t="n"/>
    </row>
    <row r="741">
      <c r="A741" s="9">
        <f>IF(B741="","",COUNT($B$2:B741))</f>
        <v/>
      </c>
      <c r="B741" s="31" t="n"/>
      <c r="C741" s="4" t="n"/>
      <c r="D741" s="5" t="n"/>
      <c r="E741" s="4" t="n"/>
      <c r="F741" s="4" t="n"/>
      <c r="G741" s="5" t="n"/>
      <c r="H741" s="5" t="n"/>
      <c r="I741" s="5" t="n"/>
      <c r="J741" s="32" t="n"/>
      <c r="K741" s="32" t="n"/>
      <c r="L741" s="35">
        <f>IF(OR(J741="",K741=""),"",IFERROR(K741-J741,0))</f>
        <v/>
      </c>
      <c r="M741" s="32" t="n"/>
      <c r="N741" s="35">
        <f>IF(L741="","",IF(F741="Privé",0,L741-M741))</f>
        <v/>
      </c>
      <c r="O741" s="36">
        <f>IF(F741="","",IFERROR(VLOOKUP(F741,'Instellingen &amp; Instructies'!$A$8:$B$10,2,FALSE),0))</f>
        <v/>
      </c>
      <c r="P741" s="36">
        <f>IF(OR(N741="",O741=""),"",N741*O741)</f>
        <v/>
      </c>
      <c r="Q741" s="9">
        <f>IF(OR(J741="",K741=""),IF(OR(J741&lt;&gt;"",K741&lt;&gt;""),"Ontbrekende km-stand",""),IF(K741&lt;J741,"Controleer km-stand",IF(N741&lt;0,"Controleer privé km","OK")))</f>
        <v/>
      </c>
      <c r="R741" s="5" t="n"/>
    </row>
    <row r="742">
      <c r="A742" s="2">
        <f>IF(B742="","",COUNT($B$2:B742))</f>
        <v/>
      </c>
      <c r="B742" s="31" t="n"/>
      <c r="C742" s="4" t="n"/>
      <c r="D742" s="5" t="n"/>
      <c r="E742" s="4" t="n"/>
      <c r="F742" s="4" t="n"/>
      <c r="G742" s="5" t="n"/>
      <c r="H742" s="5" t="n"/>
      <c r="I742" s="5" t="n"/>
      <c r="J742" s="32" t="n"/>
      <c r="K742" s="32" t="n"/>
      <c r="L742" s="33">
        <f>IF(OR(J742="",K742=""),"",IFERROR(K742-J742,0))</f>
        <v/>
      </c>
      <c r="M742" s="32" t="n"/>
      <c r="N742" s="33">
        <f>IF(L742="","",IF(F742="Privé",0,L742-M742))</f>
        <v/>
      </c>
      <c r="O742" s="34">
        <f>IF(F742="","",IFERROR(VLOOKUP(F742,'Instellingen &amp; Instructies'!$A$8:$B$10,2,FALSE),0))</f>
        <v/>
      </c>
      <c r="P742" s="34">
        <f>IF(OR(N742="",O742=""),"",N742*O742)</f>
        <v/>
      </c>
      <c r="Q742" s="2">
        <f>IF(OR(J742="",K742=""),IF(OR(J742&lt;&gt;"",K742&lt;&gt;""),"Ontbrekende km-stand",""),IF(K742&lt;J742,"Controleer km-stand",IF(N742&lt;0,"Controleer privé km","OK")))</f>
        <v/>
      </c>
      <c r="R742" s="5" t="n"/>
    </row>
    <row r="743">
      <c r="A743" s="9">
        <f>IF(B743="","",COUNT($B$2:B743))</f>
        <v/>
      </c>
      <c r="B743" s="31" t="n"/>
      <c r="C743" s="4" t="n"/>
      <c r="D743" s="5" t="n"/>
      <c r="E743" s="4" t="n"/>
      <c r="F743" s="4" t="n"/>
      <c r="G743" s="5" t="n"/>
      <c r="H743" s="5" t="n"/>
      <c r="I743" s="5" t="n"/>
      <c r="J743" s="32" t="n"/>
      <c r="K743" s="32" t="n"/>
      <c r="L743" s="35">
        <f>IF(OR(J743="",K743=""),"",IFERROR(K743-J743,0))</f>
        <v/>
      </c>
      <c r="M743" s="32" t="n"/>
      <c r="N743" s="35">
        <f>IF(L743="","",IF(F743="Privé",0,L743-M743))</f>
        <v/>
      </c>
      <c r="O743" s="36">
        <f>IF(F743="","",IFERROR(VLOOKUP(F743,'Instellingen &amp; Instructies'!$A$8:$B$10,2,FALSE),0))</f>
        <v/>
      </c>
      <c r="P743" s="36">
        <f>IF(OR(N743="",O743=""),"",N743*O743)</f>
        <v/>
      </c>
      <c r="Q743" s="9">
        <f>IF(OR(J743="",K743=""),IF(OR(J743&lt;&gt;"",K743&lt;&gt;""),"Ontbrekende km-stand",""),IF(K743&lt;J743,"Controleer km-stand",IF(N743&lt;0,"Controleer privé km","OK")))</f>
        <v/>
      </c>
      <c r="R743" s="5" t="n"/>
    </row>
    <row r="744">
      <c r="A744" s="2">
        <f>IF(B744="","",COUNT($B$2:B744))</f>
        <v/>
      </c>
      <c r="B744" s="31" t="n"/>
      <c r="C744" s="4" t="n"/>
      <c r="D744" s="5" t="n"/>
      <c r="E744" s="4" t="n"/>
      <c r="F744" s="4" t="n"/>
      <c r="G744" s="5" t="n"/>
      <c r="H744" s="5" t="n"/>
      <c r="I744" s="5" t="n"/>
      <c r="J744" s="32" t="n"/>
      <c r="K744" s="32" t="n"/>
      <c r="L744" s="33">
        <f>IF(OR(J744="",K744=""),"",IFERROR(K744-J744,0))</f>
        <v/>
      </c>
      <c r="M744" s="32" t="n"/>
      <c r="N744" s="33">
        <f>IF(L744="","",IF(F744="Privé",0,L744-M744))</f>
        <v/>
      </c>
      <c r="O744" s="34">
        <f>IF(F744="","",IFERROR(VLOOKUP(F744,'Instellingen &amp; Instructies'!$A$8:$B$10,2,FALSE),0))</f>
        <v/>
      </c>
      <c r="P744" s="34">
        <f>IF(OR(N744="",O744=""),"",N744*O744)</f>
        <v/>
      </c>
      <c r="Q744" s="2">
        <f>IF(OR(J744="",K744=""),IF(OR(J744&lt;&gt;"",K744&lt;&gt;""),"Ontbrekende km-stand",""),IF(K744&lt;J744,"Controleer km-stand",IF(N744&lt;0,"Controleer privé km","OK")))</f>
        <v/>
      </c>
      <c r="R744" s="5" t="n"/>
    </row>
    <row r="745">
      <c r="A745" s="9">
        <f>IF(B745="","",COUNT($B$2:B745))</f>
        <v/>
      </c>
      <c r="B745" s="31" t="n"/>
      <c r="C745" s="4" t="n"/>
      <c r="D745" s="5" t="n"/>
      <c r="E745" s="4" t="n"/>
      <c r="F745" s="4" t="n"/>
      <c r="G745" s="5" t="n"/>
      <c r="H745" s="5" t="n"/>
      <c r="I745" s="5" t="n"/>
      <c r="J745" s="32" t="n"/>
      <c r="K745" s="32" t="n"/>
      <c r="L745" s="35">
        <f>IF(OR(J745="",K745=""),"",IFERROR(K745-J745,0))</f>
        <v/>
      </c>
      <c r="M745" s="32" t="n"/>
      <c r="N745" s="35">
        <f>IF(L745="","",IF(F745="Privé",0,L745-M745))</f>
        <v/>
      </c>
      <c r="O745" s="36">
        <f>IF(F745="","",IFERROR(VLOOKUP(F745,'Instellingen &amp; Instructies'!$A$8:$B$10,2,FALSE),0))</f>
        <v/>
      </c>
      <c r="P745" s="36">
        <f>IF(OR(N745="",O745=""),"",N745*O745)</f>
        <v/>
      </c>
      <c r="Q745" s="9">
        <f>IF(OR(J745="",K745=""),IF(OR(J745&lt;&gt;"",K745&lt;&gt;""),"Ontbrekende km-stand",""),IF(K745&lt;J745,"Controleer km-stand",IF(N745&lt;0,"Controleer privé km","OK")))</f>
        <v/>
      </c>
      <c r="R745" s="5" t="n"/>
    </row>
    <row r="746">
      <c r="A746" s="2">
        <f>IF(B746="","",COUNT($B$2:B746))</f>
        <v/>
      </c>
      <c r="B746" s="31" t="n"/>
      <c r="C746" s="4" t="n"/>
      <c r="D746" s="5" t="n"/>
      <c r="E746" s="4" t="n"/>
      <c r="F746" s="4" t="n"/>
      <c r="G746" s="5" t="n"/>
      <c r="H746" s="5" t="n"/>
      <c r="I746" s="5" t="n"/>
      <c r="J746" s="32" t="n"/>
      <c r="K746" s="32" t="n"/>
      <c r="L746" s="33">
        <f>IF(OR(J746="",K746=""),"",IFERROR(K746-J746,0))</f>
        <v/>
      </c>
      <c r="M746" s="32" t="n"/>
      <c r="N746" s="33">
        <f>IF(L746="","",IF(F746="Privé",0,L746-M746))</f>
        <v/>
      </c>
      <c r="O746" s="34">
        <f>IF(F746="","",IFERROR(VLOOKUP(F746,'Instellingen &amp; Instructies'!$A$8:$B$10,2,FALSE),0))</f>
        <v/>
      </c>
      <c r="P746" s="34">
        <f>IF(OR(N746="",O746=""),"",N746*O746)</f>
        <v/>
      </c>
      <c r="Q746" s="2">
        <f>IF(OR(J746="",K746=""),IF(OR(J746&lt;&gt;"",K746&lt;&gt;""),"Ontbrekende km-stand",""),IF(K746&lt;J746,"Controleer km-stand",IF(N746&lt;0,"Controleer privé km","OK")))</f>
        <v/>
      </c>
      <c r="R746" s="5" t="n"/>
    </row>
    <row r="747">
      <c r="A747" s="9">
        <f>IF(B747="","",COUNT($B$2:B747))</f>
        <v/>
      </c>
      <c r="B747" s="31" t="n"/>
      <c r="C747" s="4" t="n"/>
      <c r="D747" s="5" t="n"/>
      <c r="E747" s="4" t="n"/>
      <c r="F747" s="4" t="n"/>
      <c r="G747" s="5" t="n"/>
      <c r="H747" s="5" t="n"/>
      <c r="I747" s="5" t="n"/>
      <c r="J747" s="32" t="n"/>
      <c r="K747" s="32" t="n"/>
      <c r="L747" s="35">
        <f>IF(OR(J747="",K747=""),"",IFERROR(K747-J747,0))</f>
        <v/>
      </c>
      <c r="M747" s="32" t="n"/>
      <c r="N747" s="35">
        <f>IF(L747="","",IF(F747="Privé",0,L747-M747))</f>
        <v/>
      </c>
      <c r="O747" s="36">
        <f>IF(F747="","",IFERROR(VLOOKUP(F747,'Instellingen &amp; Instructies'!$A$8:$B$10,2,FALSE),0))</f>
        <v/>
      </c>
      <c r="P747" s="36">
        <f>IF(OR(N747="",O747=""),"",N747*O747)</f>
        <v/>
      </c>
      <c r="Q747" s="9">
        <f>IF(OR(J747="",K747=""),IF(OR(J747&lt;&gt;"",K747&lt;&gt;""),"Ontbrekende km-stand",""),IF(K747&lt;J747,"Controleer km-stand",IF(N747&lt;0,"Controleer privé km","OK")))</f>
        <v/>
      </c>
      <c r="R747" s="5" t="n"/>
    </row>
    <row r="748">
      <c r="A748" s="2">
        <f>IF(B748="","",COUNT($B$2:B748))</f>
        <v/>
      </c>
      <c r="B748" s="31" t="n"/>
      <c r="C748" s="4" t="n"/>
      <c r="D748" s="5" t="n"/>
      <c r="E748" s="4" t="n"/>
      <c r="F748" s="4" t="n"/>
      <c r="G748" s="5" t="n"/>
      <c r="H748" s="5" t="n"/>
      <c r="I748" s="5" t="n"/>
      <c r="J748" s="32" t="n"/>
      <c r="K748" s="32" t="n"/>
      <c r="L748" s="33">
        <f>IF(OR(J748="",K748=""),"",IFERROR(K748-J748,0))</f>
        <v/>
      </c>
      <c r="M748" s="32" t="n"/>
      <c r="N748" s="33">
        <f>IF(L748="","",IF(F748="Privé",0,L748-M748))</f>
        <v/>
      </c>
      <c r="O748" s="34">
        <f>IF(F748="","",IFERROR(VLOOKUP(F748,'Instellingen &amp; Instructies'!$A$8:$B$10,2,FALSE),0))</f>
        <v/>
      </c>
      <c r="P748" s="34">
        <f>IF(OR(N748="",O748=""),"",N748*O748)</f>
        <v/>
      </c>
      <c r="Q748" s="2">
        <f>IF(OR(J748="",K748=""),IF(OR(J748&lt;&gt;"",K748&lt;&gt;""),"Ontbrekende km-stand",""),IF(K748&lt;J748,"Controleer km-stand",IF(N748&lt;0,"Controleer privé km","OK")))</f>
        <v/>
      </c>
      <c r="R748" s="5" t="n"/>
    </row>
    <row r="749">
      <c r="A749" s="9">
        <f>IF(B749="","",COUNT($B$2:B749))</f>
        <v/>
      </c>
      <c r="B749" s="31" t="n"/>
      <c r="C749" s="4" t="n"/>
      <c r="D749" s="5" t="n"/>
      <c r="E749" s="4" t="n"/>
      <c r="F749" s="4" t="n"/>
      <c r="G749" s="5" t="n"/>
      <c r="H749" s="5" t="n"/>
      <c r="I749" s="5" t="n"/>
      <c r="J749" s="32" t="n"/>
      <c r="K749" s="32" t="n"/>
      <c r="L749" s="35">
        <f>IF(OR(J749="",K749=""),"",IFERROR(K749-J749,0))</f>
        <v/>
      </c>
      <c r="M749" s="32" t="n"/>
      <c r="N749" s="35">
        <f>IF(L749="","",IF(F749="Privé",0,L749-M749))</f>
        <v/>
      </c>
      <c r="O749" s="36">
        <f>IF(F749="","",IFERROR(VLOOKUP(F749,'Instellingen &amp; Instructies'!$A$8:$B$10,2,FALSE),0))</f>
        <v/>
      </c>
      <c r="P749" s="36">
        <f>IF(OR(N749="",O749=""),"",N749*O749)</f>
        <v/>
      </c>
      <c r="Q749" s="9">
        <f>IF(OR(J749="",K749=""),IF(OR(J749&lt;&gt;"",K749&lt;&gt;""),"Ontbrekende km-stand",""),IF(K749&lt;J749,"Controleer km-stand",IF(N749&lt;0,"Controleer privé km","OK")))</f>
        <v/>
      </c>
      <c r="R749" s="5" t="n"/>
    </row>
    <row r="750">
      <c r="A750" s="2">
        <f>IF(B750="","",COUNT($B$2:B750))</f>
        <v/>
      </c>
      <c r="B750" s="31" t="n"/>
      <c r="C750" s="4" t="n"/>
      <c r="D750" s="5" t="n"/>
      <c r="E750" s="4" t="n"/>
      <c r="F750" s="4" t="n"/>
      <c r="G750" s="5" t="n"/>
      <c r="H750" s="5" t="n"/>
      <c r="I750" s="5" t="n"/>
      <c r="J750" s="32" t="n"/>
      <c r="K750" s="32" t="n"/>
      <c r="L750" s="33">
        <f>IF(OR(J750="",K750=""),"",IFERROR(K750-J750,0))</f>
        <v/>
      </c>
      <c r="M750" s="32" t="n"/>
      <c r="N750" s="33">
        <f>IF(L750="","",IF(F750="Privé",0,L750-M750))</f>
        <v/>
      </c>
      <c r="O750" s="34">
        <f>IF(F750="","",IFERROR(VLOOKUP(F750,'Instellingen &amp; Instructies'!$A$8:$B$10,2,FALSE),0))</f>
        <v/>
      </c>
      <c r="P750" s="34">
        <f>IF(OR(N750="",O750=""),"",N750*O750)</f>
        <v/>
      </c>
      <c r="Q750" s="2">
        <f>IF(OR(J750="",K750=""),IF(OR(J750&lt;&gt;"",K750&lt;&gt;""),"Ontbrekende km-stand",""),IF(K750&lt;J750,"Controleer km-stand",IF(N750&lt;0,"Controleer privé km","OK")))</f>
        <v/>
      </c>
      <c r="R750" s="5" t="n"/>
    </row>
    <row r="751">
      <c r="A751" s="9">
        <f>IF(B751="","",COUNT($B$2:B751))</f>
        <v/>
      </c>
      <c r="B751" s="31" t="n"/>
      <c r="C751" s="4" t="n"/>
      <c r="D751" s="5" t="n"/>
      <c r="E751" s="4" t="n"/>
      <c r="F751" s="4" t="n"/>
      <c r="G751" s="5" t="n"/>
      <c r="H751" s="5" t="n"/>
      <c r="I751" s="5" t="n"/>
      <c r="J751" s="32" t="n"/>
      <c r="K751" s="32" t="n"/>
      <c r="L751" s="35">
        <f>IF(OR(J751="",K751=""),"",IFERROR(K751-J751,0))</f>
        <v/>
      </c>
      <c r="M751" s="32" t="n"/>
      <c r="N751" s="35">
        <f>IF(L751="","",IF(F751="Privé",0,L751-M751))</f>
        <v/>
      </c>
      <c r="O751" s="36">
        <f>IF(F751="","",IFERROR(VLOOKUP(F751,'Instellingen &amp; Instructies'!$A$8:$B$10,2,FALSE),0))</f>
        <v/>
      </c>
      <c r="P751" s="36">
        <f>IF(OR(N751="",O751=""),"",N751*O751)</f>
        <v/>
      </c>
      <c r="Q751" s="9">
        <f>IF(OR(J751="",K751=""),IF(OR(J751&lt;&gt;"",K751&lt;&gt;""),"Ontbrekende km-stand",""),IF(K751&lt;J751,"Controleer km-stand",IF(N751&lt;0,"Controleer privé km","OK")))</f>
        <v/>
      </c>
      <c r="R751" s="5" t="n"/>
    </row>
    <row r="752">
      <c r="A752" s="2">
        <f>IF(B752="","",COUNT($B$2:B752))</f>
        <v/>
      </c>
      <c r="B752" s="31" t="n"/>
      <c r="C752" s="4" t="n"/>
      <c r="D752" s="5" t="n"/>
      <c r="E752" s="4" t="n"/>
      <c r="F752" s="4" t="n"/>
      <c r="G752" s="5" t="n"/>
      <c r="H752" s="5" t="n"/>
      <c r="I752" s="5" t="n"/>
      <c r="J752" s="32" t="n"/>
      <c r="K752" s="32" t="n"/>
      <c r="L752" s="33">
        <f>IF(OR(J752="",K752=""),"",IFERROR(K752-J752,0))</f>
        <v/>
      </c>
      <c r="M752" s="32" t="n"/>
      <c r="N752" s="33">
        <f>IF(L752="","",IF(F752="Privé",0,L752-M752))</f>
        <v/>
      </c>
      <c r="O752" s="34">
        <f>IF(F752="","",IFERROR(VLOOKUP(F752,'Instellingen &amp; Instructies'!$A$8:$B$10,2,FALSE),0))</f>
        <v/>
      </c>
      <c r="P752" s="34">
        <f>IF(OR(N752="",O752=""),"",N752*O752)</f>
        <v/>
      </c>
      <c r="Q752" s="2">
        <f>IF(OR(J752="",K752=""),IF(OR(J752&lt;&gt;"",K752&lt;&gt;""),"Ontbrekende km-stand",""),IF(K752&lt;J752,"Controleer km-stand",IF(N752&lt;0,"Controleer privé km","OK")))</f>
        <v/>
      </c>
      <c r="R752" s="5" t="n"/>
    </row>
    <row r="753">
      <c r="A753" s="9">
        <f>IF(B753="","",COUNT($B$2:B753))</f>
        <v/>
      </c>
      <c r="B753" s="31" t="n"/>
      <c r="C753" s="4" t="n"/>
      <c r="D753" s="5" t="n"/>
      <c r="E753" s="4" t="n"/>
      <c r="F753" s="4" t="n"/>
      <c r="G753" s="5" t="n"/>
      <c r="H753" s="5" t="n"/>
      <c r="I753" s="5" t="n"/>
      <c r="J753" s="32" t="n"/>
      <c r="K753" s="32" t="n"/>
      <c r="L753" s="35">
        <f>IF(OR(J753="",K753=""),"",IFERROR(K753-J753,0))</f>
        <v/>
      </c>
      <c r="M753" s="32" t="n"/>
      <c r="N753" s="35">
        <f>IF(L753="","",IF(F753="Privé",0,L753-M753))</f>
        <v/>
      </c>
      <c r="O753" s="36">
        <f>IF(F753="","",IFERROR(VLOOKUP(F753,'Instellingen &amp; Instructies'!$A$8:$B$10,2,FALSE),0))</f>
        <v/>
      </c>
      <c r="P753" s="36">
        <f>IF(OR(N753="",O753=""),"",N753*O753)</f>
        <v/>
      </c>
      <c r="Q753" s="9">
        <f>IF(OR(J753="",K753=""),IF(OR(J753&lt;&gt;"",K753&lt;&gt;""),"Ontbrekende km-stand",""),IF(K753&lt;J753,"Controleer km-stand",IF(N753&lt;0,"Controleer privé km","OK")))</f>
        <v/>
      </c>
      <c r="R753" s="5" t="n"/>
    </row>
    <row r="754">
      <c r="A754" s="2">
        <f>IF(B754="","",COUNT($B$2:B754))</f>
        <v/>
      </c>
      <c r="B754" s="31" t="n"/>
      <c r="C754" s="4" t="n"/>
      <c r="D754" s="5" t="n"/>
      <c r="E754" s="4" t="n"/>
      <c r="F754" s="4" t="n"/>
      <c r="G754" s="5" t="n"/>
      <c r="H754" s="5" t="n"/>
      <c r="I754" s="5" t="n"/>
      <c r="J754" s="32" t="n"/>
      <c r="K754" s="32" t="n"/>
      <c r="L754" s="33">
        <f>IF(OR(J754="",K754=""),"",IFERROR(K754-J754,0))</f>
        <v/>
      </c>
      <c r="M754" s="32" t="n"/>
      <c r="N754" s="33">
        <f>IF(L754="","",IF(F754="Privé",0,L754-M754))</f>
        <v/>
      </c>
      <c r="O754" s="34">
        <f>IF(F754="","",IFERROR(VLOOKUP(F754,'Instellingen &amp; Instructies'!$A$8:$B$10,2,FALSE),0))</f>
        <v/>
      </c>
      <c r="P754" s="34">
        <f>IF(OR(N754="",O754=""),"",N754*O754)</f>
        <v/>
      </c>
      <c r="Q754" s="2">
        <f>IF(OR(J754="",K754=""),IF(OR(J754&lt;&gt;"",K754&lt;&gt;""),"Ontbrekende km-stand",""),IF(K754&lt;J754,"Controleer km-stand",IF(N754&lt;0,"Controleer privé km","OK")))</f>
        <v/>
      </c>
      <c r="R754" s="5" t="n"/>
    </row>
    <row r="755">
      <c r="A755" s="9">
        <f>IF(B755="","",COUNT($B$2:B755))</f>
        <v/>
      </c>
      <c r="B755" s="31" t="n"/>
      <c r="C755" s="4" t="n"/>
      <c r="D755" s="5" t="n"/>
      <c r="E755" s="4" t="n"/>
      <c r="F755" s="4" t="n"/>
      <c r="G755" s="5" t="n"/>
      <c r="H755" s="5" t="n"/>
      <c r="I755" s="5" t="n"/>
      <c r="J755" s="32" t="n"/>
      <c r="K755" s="32" t="n"/>
      <c r="L755" s="35">
        <f>IF(OR(J755="",K755=""),"",IFERROR(K755-J755,0))</f>
        <v/>
      </c>
      <c r="M755" s="32" t="n"/>
      <c r="N755" s="35">
        <f>IF(L755="","",IF(F755="Privé",0,L755-M755))</f>
        <v/>
      </c>
      <c r="O755" s="36">
        <f>IF(F755="","",IFERROR(VLOOKUP(F755,'Instellingen &amp; Instructies'!$A$8:$B$10,2,FALSE),0))</f>
        <v/>
      </c>
      <c r="P755" s="36">
        <f>IF(OR(N755="",O755=""),"",N755*O755)</f>
        <v/>
      </c>
      <c r="Q755" s="9">
        <f>IF(OR(J755="",K755=""),IF(OR(J755&lt;&gt;"",K755&lt;&gt;""),"Ontbrekende km-stand",""),IF(K755&lt;J755,"Controleer km-stand",IF(N755&lt;0,"Controleer privé km","OK")))</f>
        <v/>
      </c>
      <c r="R755" s="5" t="n"/>
    </row>
    <row r="756">
      <c r="A756" s="2">
        <f>IF(B756="","",COUNT($B$2:B756))</f>
        <v/>
      </c>
      <c r="B756" s="31" t="n"/>
      <c r="C756" s="4" t="n"/>
      <c r="D756" s="5" t="n"/>
      <c r="E756" s="4" t="n"/>
      <c r="F756" s="4" t="n"/>
      <c r="G756" s="5" t="n"/>
      <c r="H756" s="5" t="n"/>
      <c r="I756" s="5" t="n"/>
      <c r="J756" s="32" t="n"/>
      <c r="K756" s="32" t="n"/>
      <c r="L756" s="33">
        <f>IF(OR(J756="",K756=""),"",IFERROR(K756-J756,0))</f>
        <v/>
      </c>
      <c r="M756" s="32" t="n"/>
      <c r="N756" s="33">
        <f>IF(L756="","",IF(F756="Privé",0,L756-M756))</f>
        <v/>
      </c>
      <c r="O756" s="34">
        <f>IF(F756="","",IFERROR(VLOOKUP(F756,'Instellingen &amp; Instructies'!$A$8:$B$10,2,FALSE),0))</f>
        <v/>
      </c>
      <c r="P756" s="34">
        <f>IF(OR(N756="",O756=""),"",N756*O756)</f>
        <v/>
      </c>
      <c r="Q756" s="2">
        <f>IF(OR(J756="",K756=""),IF(OR(J756&lt;&gt;"",K756&lt;&gt;""),"Ontbrekende km-stand",""),IF(K756&lt;J756,"Controleer km-stand",IF(N756&lt;0,"Controleer privé km","OK")))</f>
        <v/>
      </c>
      <c r="R756" s="5" t="n"/>
    </row>
    <row r="757">
      <c r="A757" s="9">
        <f>IF(B757="","",COUNT($B$2:B757))</f>
        <v/>
      </c>
      <c r="B757" s="31" t="n"/>
      <c r="C757" s="4" t="n"/>
      <c r="D757" s="5" t="n"/>
      <c r="E757" s="4" t="n"/>
      <c r="F757" s="4" t="n"/>
      <c r="G757" s="5" t="n"/>
      <c r="H757" s="5" t="n"/>
      <c r="I757" s="5" t="n"/>
      <c r="J757" s="32" t="n"/>
      <c r="K757" s="32" t="n"/>
      <c r="L757" s="35">
        <f>IF(OR(J757="",K757=""),"",IFERROR(K757-J757,0))</f>
        <v/>
      </c>
      <c r="M757" s="32" t="n"/>
      <c r="N757" s="35">
        <f>IF(L757="","",IF(F757="Privé",0,L757-M757))</f>
        <v/>
      </c>
      <c r="O757" s="36">
        <f>IF(F757="","",IFERROR(VLOOKUP(F757,'Instellingen &amp; Instructies'!$A$8:$B$10,2,FALSE),0))</f>
        <v/>
      </c>
      <c r="P757" s="36">
        <f>IF(OR(N757="",O757=""),"",N757*O757)</f>
        <v/>
      </c>
      <c r="Q757" s="9">
        <f>IF(OR(J757="",K757=""),IF(OR(J757&lt;&gt;"",K757&lt;&gt;""),"Ontbrekende km-stand",""),IF(K757&lt;J757,"Controleer km-stand",IF(N757&lt;0,"Controleer privé km","OK")))</f>
        <v/>
      </c>
      <c r="R757" s="5" t="n"/>
    </row>
    <row r="758">
      <c r="A758" s="2">
        <f>IF(B758="","",COUNT($B$2:B758))</f>
        <v/>
      </c>
      <c r="B758" s="31" t="n"/>
      <c r="C758" s="4" t="n"/>
      <c r="D758" s="5" t="n"/>
      <c r="E758" s="4" t="n"/>
      <c r="F758" s="4" t="n"/>
      <c r="G758" s="5" t="n"/>
      <c r="H758" s="5" t="n"/>
      <c r="I758" s="5" t="n"/>
      <c r="J758" s="32" t="n"/>
      <c r="K758" s="32" t="n"/>
      <c r="L758" s="33">
        <f>IF(OR(J758="",K758=""),"",IFERROR(K758-J758,0))</f>
        <v/>
      </c>
      <c r="M758" s="32" t="n"/>
      <c r="N758" s="33">
        <f>IF(L758="","",IF(F758="Privé",0,L758-M758))</f>
        <v/>
      </c>
      <c r="O758" s="34">
        <f>IF(F758="","",IFERROR(VLOOKUP(F758,'Instellingen &amp; Instructies'!$A$8:$B$10,2,FALSE),0))</f>
        <v/>
      </c>
      <c r="P758" s="34">
        <f>IF(OR(N758="",O758=""),"",N758*O758)</f>
        <v/>
      </c>
      <c r="Q758" s="2">
        <f>IF(OR(J758="",K758=""),IF(OR(J758&lt;&gt;"",K758&lt;&gt;""),"Ontbrekende km-stand",""),IF(K758&lt;J758,"Controleer km-stand",IF(N758&lt;0,"Controleer privé km","OK")))</f>
        <v/>
      </c>
      <c r="R758" s="5" t="n"/>
    </row>
    <row r="759">
      <c r="A759" s="9">
        <f>IF(B759="","",COUNT($B$2:B759))</f>
        <v/>
      </c>
      <c r="B759" s="31" t="n"/>
      <c r="C759" s="4" t="n"/>
      <c r="D759" s="5" t="n"/>
      <c r="E759" s="4" t="n"/>
      <c r="F759" s="4" t="n"/>
      <c r="G759" s="5" t="n"/>
      <c r="H759" s="5" t="n"/>
      <c r="I759" s="5" t="n"/>
      <c r="J759" s="32" t="n"/>
      <c r="K759" s="32" t="n"/>
      <c r="L759" s="35">
        <f>IF(OR(J759="",K759=""),"",IFERROR(K759-J759,0))</f>
        <v/>
      </c>
      <c r="M759" s="32" t="n"/>
      <c r="N759" s="35">
        <f>IF(L759="","",IF(F759="Privé",0,L759-M759))</f>
        <v/>
      </c>
      <c r="O759" s="36">
        <f>IF(F759="","",IFERROR(VLOOKUP(F759,'Instellingen &amp; Instructies'!$A$8:$B$10,2,FALSE),0))</f>
        <v/>
      </c>
      <c r="P759" s="36">
        <f>IF(OR(N759="",O759=""),"",N759*O759)</f>
        <v/>
      </c>
      <c r="Q759" s="9">
        <f>IF(OR(J759="",K759=""),IF(OR(J759&lt;&gt;"",K759&lt;&gt;""),"Ontbrekende km-stand",""),IF(K759&lt;J759,"Controleer km-stand",IF(N759&lt;0,"Controleer privé km","OK")))</f>
        <v/>
      </c>
      <c r="R759" s="5" t="n"/>
    </row>
    <row r="760">
      <c r="A760" s="2">
        <f>IF(B760="","",COUNT($B$2:B760))</f>
        <v/>
      </c>
      <c r="B760" s="31" t="n"/>
      <c r="C760" s="4" t="n"/>
      <c r="D760" s="5" t="n"/>
      <c r="E760" s="4" t="n"/>
      <c r="F760" s="4" t="n"/>
      <c r="G760" s="5" t="n"/>
      <c r="H760" s="5" t="n"/>
      <c r="I760" s="5" t="n"/>
      <c r="J760" s="32" t="n"/>
      <c r="K760" s="32" t="n"/>
      <c r="L760" s="33">
        <f>IF(OR(J760="",K760=""),"",IFERROR(K760-J760,0))</f>
        <v/>
      </c>
      <c r="M760" s="32" t="n"/>
      <c r="N760" s="33">
        <f>IF(L760="","",IF(F760="Privé",0,L760-M760))</f>
        <v/>
      </c>
      <c r="O760" s="34">
        <f>IF(F760="","",IFERROR(VLOOKUP(F760,'Instellingen &amp; Instructies'!$A$8:$B$10,2,FALSE),0))</f>
        <v/>
      </c>
      <c r="P760" s="34">
        <f>IF(OR(N760="",O760=""),"",N760*O760)</f>
        <v/>
      </c>
      <c r="Q760" s="2">
        <f>IF(OR(J760="",K760=""),IF(OR(J760&lt;&gt;"",K760&lt;&gt;""),"Ontbrekende km-stand",""),IF(K760&lt;J760,"Controleer km-stand",IF(N760&lt;0,"Controleer privé km","OK")))</f>
        <v/>
      </c>
      <c r="R760" s="5" t="n"/>
    </row>
    <row r="761">
      <c r="A761" s="9">
        <f>IF(B761="","",COUNT($B$2:B761))</f>
        <v/>
      </c>
      <c r="B761" s="31" t="n"/>
      <c r="C761" s="4" t="n"/>
      <c r="D761" s="5" t="n"/>
      <c r="E761" s="4" t="n"/>
      <c r="F761" s="4" t="n"/>
      <c r="G761" s="5" t="n"/>
      <c r="H761" s="5" t="n"/>
      <c r="I761" s="5" t="n"/>
      <c r="J761" s="32" t="n"/>
      <c r="K761" s="32" t="n"/>
      <c r="L761" s="35">
        <f>IF(OR(J761="",K761=""),"",IFERROR(K761-J761,0))</f>
        <v/>
      </c>
      <c r="M761" s="32" t="n"/>
      <c r="N761" s="35">
        <f>IF(L761="","",IF(F761="Privé",0,L761-M761))</f>
        <v/>
      </c>
      <c r="O761" s="36">
        <f>IF(F761="","",IFERROR(VLOOKUP(F761,'Instellingen &amp; Instructies'!$A$8:$B$10,2,FALSE),0))</f>
        <v/>
      </c>
      <c r="P761" s="36">
        <f>IF(OR(N761="",O761=""),"",N761*O761)</f>
        <v/>
      </c>
      <c r="Q761" s="9">
        <f>IF(OR(J761="",K761=""),IF(OR(J761&lt;&gt;"",K761&lt;&gt;""),"Ontbrekende km-stand",""),IF(K761&lt;J761,"Controleer km-stand",IF(N761&lt;0,"Controleer privé km","OK")))</f>
        <v/>
      </c>
      <c r="R761" s="5" t="n"/>
    </row>
    <row r="762">
      <c r="A762" s="2">
        <f>IF(B762="","",COUNT($B$2:B762))</f>
        <v/>
      </c>
      <c r="B762" s="31" t="n"/>
      <c r="C762" s="4" t="n"/>
      <c r="D762" s="5" t="n"/>
      <c r="E762" s="4" t="n"/>
      <c r="F762" s="4" t="n"/>
      <c r="G762" s="5" t="n"/>
      <c r="H762" s="5" t="n"/>
      <c r="I762" s="5" t="n"/>
      <c r="J762" s="32" t="n"/>
      <c r="K762" s="32" t="n"/>
      <c r="L762" s="33">
        <f>IF(OR(J762="",K762=""),"",IFERROR(K762-J762,0))</f>
        <v/>
      </c>
      <c r="M762" s="32" t="n"/>
      <c r="N762" s="33">
        <f>IF(L762="","",IF(F762="Privé",0,L762-M762))</f>
        <v/>
      </c>
      <c r="O762" s="34">
        <f>IF(F762="","",IFERROR(VLOOKUP(F762,'Instellingen &amp; Instructies'!$A$8:$B$10,2,FALSE),0))</f>
        <v/>
      </c>
      <c r="P762" s="34">
        <f>IF(OR(N762="",O762=""),"",N762*O762)</f>
        <v/>
      </c>
      <c r="Q762" s="2">
        <f>IF(OR(J762="",K762=""),IF(OR(J762&lt;&gt;"",K762&lt;&gt;""),"Ontbrekende km-stand",""),IF(K762&lt;J762,"Controleer km-stand",IF(N762&lt;0,"Controleer privé km","OK")))</f>
        <v/>
      </c>
      <c r="R762" s="5" t="n"/>
    </row>
    <row r="763">
      <c r="A763" s="9">
        <f>IF(B763="","",COUNT($B$2:B763))</f>
        <v/>
      </c>
      <c r="B763" s="31" t="n"/>
      <c r="C763" s="4" t="n"/>
      <c r="D763" s="5" t="n"/>
      <c r="E763" s="4" t="n"/>
      <c r="F763" s="4" t="n"/>
      <c r="G763" s="5" t="n"/>
      <c r="H763" s="5" t="n"/>
      <c r="I763" s="5" t="n"/>
      <c r="J763" s="32" t="n"/>
      <c r="K763" s="32" t="n"/>
      <c r="L763" s="35">
        <f>IF(OR(J763="",K763=""),"",IFERROR(K763-J763,0))</f>
        <v/>
      </c>
      <c r="M763" s="32" t="n"/>
      <c r="N763" s="35">
        <f>IF(L763="","",IF(F763="Privé",0,L763-M763))</f>
        <v/>
      </c>
      <c r="O763" s="36">
        <f>IF(F763="","",IFERROR(VLOOKUP(F763,'Instellingen &amp; Instructies'!$A$8:$B$10,2,FALSE),0))</f>
        <v/>
      </c>
      <c r="P763" s="36">
        <f>IF(OR(N763="",O763=""),"",N763*O763)</f>
        <v/>
      </c>
      <c r="Q763" s="9">
        <f>IF(OR(J763="",K763=""),IF(OR(J763&lt;&gt;"",K763&lt;&gt;""),"Ontbrekende km-stand",""),IF(K763&lt;J763,"Controleer km-stand",IF(N763&lt;0,"Controleer privé km","OK")))</f>
        <v/>
      </c>
      <c r="R763" s="5" t="n"/>
    </row>
    <row r="764">
      <c r="A764" s="2">
        <f>IF(B764="","",COUNT($B$2:B764))</f>
        <v/>
      </c>
      <c r="B764" s="31" t="n"/>
      <c r="C764" s="4" t="n"/>
      <c r="D764" s="5" t="n"/>
      <c r="E764" s="4" t="n"/>
      <c r="F764" s="4" t="n"/>
      <c r="G764" s="5" t="n"/>
      <c r="H764" s="5" t="n"/>
      <c r="I764" s="5" t="n"/>
      <c r="J764" s="32" t="n"/>
      <c r="K764" s="32" t="n"/>
      <c r="L764" s="33">
        <f>IF(OR(J764="",K764=""),"",IFERROR(K764-J764,0))</f>
        <v/>
      </c>
      <c r="M764" s="32" t="n"/>
      <c r="N764" s="33">
        <f>IF(L764="","",IF(F764="Privé",0,L764-M764))</f>
        <v/>
      </c>
      <c r="O764" s="34">
        <f>IF(F764="","",IFERROR(VLOOKUP(F764,'Instellingen &amp; Instructies'!$A$8:$B$10,2,FALSE),0))</f>
        <v/>
      </c>
      <c r="P764" s="34">
        <f>IF(OR(N764="",O764=""),"",N764*O764)</f>
        <v/>
      </c>
      <c r="Q764" s="2">
        <f>IF(OR(J764="",K764=""),IF(OR(J764&lt;&gt;"",K764&lt;&gt;""),"Ontbrekende km-stand",""),IF(K764&lt;J764,"Controleer km-stand",IF(N764&lt;0,"Controleer privé km","OK")))</f>
        <v/>
      </c>
      <c r="R764" s="5" t="n"/>
    </row>
    <row r="765">
      <c r="A765" s="9">
        <f>IF(B765="","",COUNT($B$2:B765))</f>
        <v/>
      </c>
      <c r="B765" s="31" t="n"/>
      <c r="C765" s="4" t="n"/>
      <c r="D765" s="5" t="n"/>
      <c r="E765" s="4" t="n"/>
      <c r="F765" s="4" t="n"/>
      <c r="G765" s="5" t="n"/>
      <c r="H765" s="5" t="n"/>
      <c r="I765" s="5" t="n"/>
      <c r="J765" s="32" t="n"/>
      <c r="K765" s="32" t="n"/>
      <c r="L765" s="35">
        <f>IF(OR(J765="",K765=""),"",IFERROR(K765-J765,0))</f>
        <v/>
      </c>
      <c r="M765" s="32" t="n"/>
      <c r="N765" s="35">
        <f>IF(L765="","",IF(F765="Privé",0,L765-M765))</f>
        <v/>
      </c>
      <c r="O765" s="36">
        <f>IF(F765="","",IFERROR(VLOOKUP(F765,'Instellingen &amp; Instructies'!$A$8:$B$10,2,FALSE),0))</f>
        <v/>
      </c>
      <c r="P765" s="36">
        <f>IF(OR(N765="",O765=""),"",N765*O765)</f>
        <v/>
      </c>
      <c r="Q765" s="9">
        <f>IF(OR(J765="",K765=""),IF(OR(J765&lt;&gt;"",K765&lt;&gt;""),"Ontbrekende km-stand",""),IF(K765&lt;J765,"Controleer km-stand",IF(N765&lt;0,"Controleer privé km","OK")))</f>
        <v/>
      </c>
      <c r="R765" s="5" t="n"/>
    </row>
    <row r="766">
      <c r="A766" s="2">
        <f>IF(B766="","",COUNT($B$2:B766))</f>
        <v/>
      </c>
      <c r="B766" s="31" t="n"/>
      <c r="C766" s="4" t="n"/>
      <c r="D766" s="5" t="n"/>
      <c r="E766" s="4" t="n"/>
      <c r="F766" s="4" t="n"/>
      <c r="G766" s="5" t="n"/>
      <c r="H766" s="5" t="n"/>
      <c r="I766" s="5" t="n"/>
      <c r="J766" s="32" t="n"/>
      <c r="K766" s="32" t="n"/>
      <c r="L766" s="33">
        <f>IF(OR(J766="",K766=""),"",IFERROR(K766-J766,0))</f>
        <v/>
      </c>
      <c r="M766" s="32" t="n"/>
      <c r="N766" s="33">
        <f>IF(L766="","",IF(F766="Privé",0,L766-M766))</f>
        <v/>
      </c>
      <c r="O766" s="34">
        <f>IF(F766="","",IFERROR(VLOOKUP(F766,'Instellingen &amp; Instructies'!$A$8:$B$10,2,FALSE),0))</f>
        <v/>
      </c>
      <c r="P766" s="34">
        <f>IF(OR(N766="",O766=""),"",N766*O766)</f>
        <v/>
      </c>
      <c r="Q766" s="2">
        <f>IF(OR(J766="",K766=""),IF(OR(J766&lt;&gt;"",K766&lt;&gt;""),"Ontbrekende km-stand",""),IF(K766&lt;J766,"Controleer km-stand",IF(N766&lt;0,"Controleer privé km","OK")))</f>
        <v/>
      </c>
      <c r="R766" s="5" t="n"/>
    </row>
    <row r="767">
      <c r="A767" s="9">
        <f>IF(B767="","",COUNT($B$2:B767))</f>
        <v/>
      </c>
      <c r="B767" s="31" t="n"/>
      <c r="C767" s="4" t="n"/>
      <c r="D767" s="5" t="n"/>
      <c r="E767" s="4" t="n"/>
      <c r="F767" s="4" t="n"/>
      <c r="G767" s="5" t="n"/>
      <c r="H767" s="5" t="n"/>
      <c r="I767" s="5" t="n"/>
      <c r="J767" s="32" t="n"/>
      <c r="K767" s="32" t="n"/>
      <c r="L767" s="35">
        <f>IF(OR(J767="",K767=""),"",IFERROR(K767-J767,0))</f>
        <v/>
      </c>
      <c r="M767" s="32" t="n"/>
      <c r="N767" s="35">
        <f>IF(L767="","",IF(F767="Privé",0,L767-M767))</f>
        <v/>
      </c>
      <c r="O767" s="36">
        <f>IF(F767="","",IFERROR(VLOOKUP(F767,'Instellingen &amp; Instructies'!$A$8:$B$10,2,FALSE),0))</f>
        <v/>
      </c>
      <c r="P767" s="36">
        <f>IF(OR(N767="",O767=""),"",N767*O767)</f>
        <v/>
      </c>
      <c r="Q767" s="9">
        <f>IF(OR(J767="",K767=""),IF(OR(J767&lt;&gt;"",K767&lt;&gt;""),"Ontbrekende km-stand",""),IF(K767&lt;J767,"Controleer km-stand",IF(N767&lt;0,"Controleer privé km","OK")))</f>
        <v/>
      </c>
      <c r="R767" s="5" t="n"/>
    </row>
    <row r="768">
      <c r="A768" s="2">
        <f>IF(B768="","",COUNT($B$2:B768))</f>
        <v/>
      </c>
      <c r="B768" s="31" t="n"/>
      <c r="C768" s="4" t="n"/>
      <c r="D768" s="5" t="n"/>
      <c r="E768" s="4" t="n"/>
      <c r="F768" s="4" t="n"/>
      <c r="G768" s="5" t="n"/>
      <c r="H768" s="5" t="n"/>
      <c r="I768" s="5" t="n"/>
      <c r="J768" s="32" t="n"/>
      <c r="K768" s="32" t="n"/>
      <c r="L768" s="33">
        <f>IF(OR(J768="",K768=""),"",IFERROR(K768-J768,0))</f>
        <v/>
      </c>
      <c r="M768" s="32" t="n"/>
      <c r="N768" s="33">
        <f>IF(L768="","",IF(F768="Privé",0,L768-M768))</f>
        <v/>
      </c>
      <c r="O768" s="34">
        <f>IF(F768="","",IFERROR(VLOOKUP(F768,'Instellingen &amp; Instructies'!$A$8:$B$10,2,FALSE),0))</f>
        <v/>
      </c>
      <c r="P768" s="34">
        <f>IF(OR(N768="",O768=""),"",N768*O768)</f>
        <v/>
      </c>
      <c r="Q768" s="2">
        <f>IF(OR(J768="",K768=""),IF(OR(J768&lt;&gt;"",K768&lt;&gt;""),"Ontbrekende km-stand",""),IF(K768&lt;J768,"Controleer km-stand",IF(N768&lt;0,"Controleer privé km","OK")))</f>
        <v/>
      </c>
      <c r="R768" s="5" t="n"/>
    </row>
    <row r="769">
      <c r="A769" s="9">
        <f>IF(B769="","",COUNT($B$2:B769))</f>
        <v/>
      </c>
      <c r="B769" s="31" t="n"/>
      <c r="C769" s="4" t="n"/>
      <c r="D769" s="5" t="n"/>
      <c r="E769" s="4" t="n"/>
      <c r="F769" s="4" t="n"/>
      <c r="G769" s="5" t="n"/>
      <c r="H769" s="5" t="n"/>
      <c r="I769" s="5" t="n"/>
      <c r="J769" s="32" t="n"/>
      <c r="K769" s="32" t="n"/>
      <c r="L769" s="35">
        <f>IF(OR(J769="",K769=""),"",IFERROR(K769-J769,0))</f>
        <v/>
      </c>
      <c r="M769" s="32" t="n"/>
      <c r="N769" s="35">
        <f>IF(L769="","",IF(F769="Privé",0,L769-M769))</f>
        <v/>
      </c>
      <c r="O769" s="36">
        <f>IF(F769="","",IFERROR(VLOOKUP(F769,'Instellingen &amp; Instructies'!$A$8:$B$10,2,FALSE),0))</f>
        <v/>
      </c>
      <c r="P769" s="36">
        <f>IF(OR(N769="",O769=""),"",N769*O769)</f>
        <v/>
      </c>
      <c r="Q769" s="9">
        <f>IF(OR(J769="",K769=""),IF(OR(J769&lt;&gt;"",K769&lt;&gt;""),"Ontbrekende km-stand",""),IF(K769&lt;J769,"Controleer km-stand",IF(N769&lt;0,"Controleer privé km","OK")))</f>
        <v/>
      </c>
      <c r="R769" s="5" t="n"/>
    </row>
    <row r="770">
      <c r="A770" s="2">
        <f>IF(B770="","",COUNT($B$2:B770))</f>
        <v/>
      </c>
      <c r="B770" s="31" t="n"/>
      <c r="C770" s="4" t="n"/>
      <c r="D770" s="5" t="n"/>
      <c r="E770" s="4" t="n"/>
      <c r="F770" s="4" t="n"/>
      <c r="G770" s="5" t="n"/>
      <c r="H770" s="5" t="n"/>
      <c r="I770" s="5" t="n"/>
      <c r="J770" s="32" t="n"/>
      <c r="K770" s="32" t="n"/>
      <c r="L770" s="33">
        <f>IF(OR(J770="",K770=""),"",IFERROR(K770-J770,0))</f>
        <v/>
      </c>
      <c r="M770" s="32" t="n"/>
      <c r="N770" s="33">
        <f>IF(L770="","",IF(F770="Privé",0,L770-M770))</f>
        <v/>
      </c>
      <c r="O770" s="34">
        <f>IF(F770="","",IFERROR(VLOOKUP(F770,'Instellingen &amp; Instructies'!$A$8:$B$10,2,FALSE),0))</f>
        <v/>
      </c>
      <c r="P770" s="34">
        <f>IF(OR(N770="",O770=""),"",N770*O770)</f>
        <v/>
      </c>
      <c r="Q770" s="2">
        <f>IF(OR(J770="",K770=""),IF(OR(J770&lt;&gt;"",K770&lt;&gt;""),"Ontbrekende km-stand",""),IF(K770&lt;J770,"Controleer km-stand",IF(N770&lt;0,"Controleer privé km","OK")))</f>
        <v/>
      </c>
      <c r="R770" s="5" t="n"/>
    </row>
    <row r="771">
      <c r="A771" s="9">
        <f>IF(B771="","",COUNT($B$2:B771))</f>
        <v/>
      </c>
      <c r="B771" s="31" t="n"/>
      <c r="C771" s="4" t="n"/>
      <c r="D771" s="5" t="n"/>
      <c r="E771" s="4" t="n"/>
      <c r="F771" s="4" t="n"/>
      <c r="G771" s="5" t="n"/>
      <c r="H771" s="5" t="n"/>
      <c r="I771" s="5" t="n"/>
      <c r="J771" s="32" t="n"/>
      <c r="K771" s="32" t="n"/>
      <c r="L771" s="35">
        <f>IF(OR(J771="",K771=""),"",IFERROR(K771-J771,0))</f>
        <v/>
      </c>
      <c r="M771" s="32" t="n"/>
      <c r="N771" s="35">
        <f>IF(L771="","",IF(F771="Privé",0,L771-M771))</f>
        <v/>
      </c>
      <c r="O771" s="36">
        <f>IF(F771="","",IFERROR(VLOOKUP(F771,'Instellingen &amp; Instructies'!$A$8:$B$10,2,FALSE),0))</f>
        <v/>
      </c>
      <c r="P771" s="36">
        <f>IF(OR(N771="",O771=""),"",N771*O771)</f>
        <v/>
      </c>
      <c r="Q771" s="9">
        <f>IF(OR(J771="",K771=""),IF(OR(J771&lt;&gt;"",K771&lt;&gt;""),"Ontbrekende km-stand",""),IF(K771&lt;J771,"Controleer km-stand",IF(N771&lt;0,"Controleer privé km","OK")))</f>
        <v/>
      </c>
      <c r="R771" s="5" t="n"/>
    </row>
    <row r="772">
      <c r="A772" s="2">
        <f>IF(B772="","",COUNT($B$2:B772))</f>
        <v/>
      </c>
      <c r="B772" s="31" t="n"/>
      <c r="C772" s="4" t="n"/>
      <c r="D772" s="5" t="n"/>
      <c r="E772" s="4" t="n"/>
      <c r="F772" s="4" t="n"/>
      <c r="G772" s="5" t="n"/>
      <c r="H772" s="5" t="n"/>
      <c r="I772" s="5" t="n"/>
      <c r="J772" s="32" t="n"/>
      <c r="K772" s="32" t="n"/>
      <c r="L772" s="33">
        <f>IF(OR(J772="",K772=""),"",IFERROR(K772-J772,0))</f>
        <v/>
      </c>
      <c r="M772" s="32" t="n"/>
      <c r="N772" s="33">
        <f>IF(L772="","",IF(F772="Privé",0,L772-M772))</f>
        <v/>
      </c>
      <c r="O772" s="34">
        <f>IF(F772="","",IFERROR(VLOOKUP(F772,'Instellingen &amp; Instructies'!$A$8:$B$10,2,FALSE),0))</f>
        <v/>
      </c>
      <c r="P772" s="34">
        <f>IF(OR(N772="",O772=""),"",N772*O772)</f>
        <v/>
      </c>
      <c r="Q772" s="2">
        <f>IF(OR(J772="",K772=""),IF(OR(J772&lt;&gt;"",K772&lt;&gt;""),"Ontbrekende km-stand",""),IF(K772&lt;J772,"Controleer km-stand",IF(N772&lt;0,"Controleer privé km","OK")))</f>
        <v/>
      </c>
      <c r="R772" s="5" t="n"/>
    </row>
    <row r="773">
      <c r="A773" s="9">
        <f>IF(B773="","",COUNT($B$2:B773))</f>
        <v/>
      </c>
      <c r="B773" s="31" t="n"/>
      <c r="C773" s="4" t="n"/>
      <c r="D773" s="5" t="n"/>
      <c r="E773" s="4" t="n"/>
      <c r="F773" s="4" t="n"/>
      <c r="G773" s="5" t="n"/>
      <c r="H773" s="5" t="n"/>
      <c r="I773" s="5" t="n"/>
      <c r="J773" s="32" t="n"/>
      <c r="K773" s="32" t="n"/>
      <c r="L773" s="35">
        <f>IF(OR(J773="",K773=""),"",IFERROR(K773-J773,0))</f>
        <v/>
      </c>
      <c r="M773" s="32" t="n"/>
      <c r="N773" s="35">
        <f>IF(L773="","",IF(F773="Privé",0,L773-M773))</f>
        <v/>
      </c>
      <c r="O773" s="36">
        <f>IF(F773="","",IFERROR(VLOOKUP(F773,'Instellingen &amp; Instructies'!$A$8:$B$10,2,FALSE),0))</f>
        <v/>
      </c>
      <c r="P773" s="36">
        <f>IF(OR(N773="",O773=""),"",N773*O773)</f>
        <v/>
      </c>
      <c r="Q773" s="9">
        <f>IF(OR(J773="",K773=""),IF(OR(J773&lt;&gt;"",K773&lt;&gt;""),"Ontbrekende km-stand",""),IF(K773&lt;J773,"Controleer km-stand",IF(N773&lt;0,"Controleer privé km","OK")))</f>
        <v/>
      </c>
      <c r="R773" s="5" t="n"/>
    </row>
    <row r="774">
      <c r="A774" s="2">
        <f>IF(B774="","",COUNT($B$2:B774))</f>
        <v/>
      </c>
      <c r="B774" s="31" t="n"/>
      <c r="C774" s="4" t="n"/>
      <c r="D774" s="5" t="n"/>
      <c r="E774" s="4" t="n"/>
      <c r="F774" s="4" t="n"/>
      <c r="G774" s="5" t="n"/>
      <c r="H774" s="5" t="n"/>
      <c r="I774" s="5" t="n"/>
      <c r="J774" s="32" t="n"/>
      <c r="K774" s="32" t="n"/>
      <c r="L774" s="33">
        <f>IF(OR(J774="",K774=""),"",IFERROR(K774-J774,0))</f>
        <v/>
      </c>
      <c r="M774" s="32" t="n"/>
      <c r="N774" s="33">
        <f>IF(L774="","",IF(F774="Privé",0,L774-M774))</f>
        <v/>
      </c>
      <c r="O774" s="34">
        <f>IF(F774="","",IFERROR(VLOOKUP(F774,'Instellingen &amp; Instructies'!$A$8:$B$10,2,FALSE),0))</f>
        <v/>
      </c>
      <c r="P774" s="34">
        <f>IF(OR(N774="",O774=""),"",N774*O774)</f>
        <v/>
      </c>
      <c r="Q774" s="2">
        <f>IF(OR(J774="",K774=""),IF(OR(J774&lt;&gt;"",K774&lt;&gt;""),"Ontbrekende km-stand",""),IF(K774&lt;J774,"Controleer km-stand",IF(N774&lt;0,"Controleer privé km","OK")))</f>
        <v/>
      </c>
      <c r="R774" s="5" t="n"/>
    </row>
    <row r="775">
      <c r="A775" s="9">
        <f>IF(B775="","",COUNT($B$2:B775))</f>
        <v/>
      </c>
      <c r="B775" s="31" t="n"/>
      <c r="C775" s="4" t="n"/>
      <c r="D775" s="5" t="n"/>
      <c r="E775" s="4" t="n"/>
      <c r="F775" s="4" t="n"/>
      <c r="G775" s="5" t="n"/>
      <c r="H775" s="5" t="n"/>
      <c r="I775" s="5" t="n"/>
      <c r="J775" s="32" t="n"/>
      <c r="K775" s="32" t="n"/>
      <c r="L775" s="35">
        <f>IF(OR(J775="",K775=""),"",IFERROR(K775-J775,0))</f>
        <v/>
      </c>
      <c r="M775" s="32" t="n"/>
      <c r="N775" s="35">
        <f>IF(L775="","",IF(F775="Privé",0,L775-M775))</f>
        <v/>
      </c>
      <c r="O775" s="36">
        <f>IF(F775="","",IFERROR(VLOOKUP(F775,'Instellingen &amp; Instructies'!$A$8:$B$10,2,FALSE),0))</f>
        <v/>
      </c>
      <c r="P775" s="36">
        <f>IF(OR(N775="",O775=""),"",N775*O775)</f>
        <v/>
      </c>
      <c r="Q775" s="9">
        <f>IF(OR(J775="",K775=""),IF(OR(J775&lt;&gt;"",K775&lt;&gt;""),"Ontbrekende km-stand",""),IF(K775&lt;J775,"Controleer km-stand",IF(N775&lt;0,"Controleer privé km","OK")))</f>
        <v/>
      </c>
      <c r="R775" s="5" t="n"/>
    </row>
    <row r="776">
      <c r="A776" s="2">
        <f>IF(B776="","",COUNT($B$2:B776))</f>
        <v/>
      </c>
      <c r="B776" s="31" t="n"/>
      <c r="C776" s="4" t="n"/>
      <c r="D776" s="5" t="n"/>
      <c r="E776" s="4" t="n"/>
      <c r="F776" s="4" t="n"/>
      <c r="G776" s="5" t="n"/>
      <c r="H776" s="5" t="n"/>
      <c r="I776" s="5" t="n"/>
      <c r="J776" s="32" t="n"/>
      <c r="K776" s="32" t="n"/>
      <c r="L776" s="33">
        <f>IF(OR(J776="",K776=""),"",IFERROR(K776-J776,0))</f>
        <v/>
      </c>
      <c r="M776" s="32" t="n"/>
      <c r="N776" s="33">
        <f>IF(L776="","",IF(F776="Privé",0,L776-M776))</f>
        <v/>
      </c>
      <c r="O776" s="34">
        <f>IF(F776="","",IFERROR(VLOOKUP(F776,'Instellingen &amp; Instructies'!$A$8:$B$10,2,FALSE),0))</f>
        <v/>
      </c>
      <c r="P776" s="34">
        <f>IF(OR(N776="",O776=""),"",N776*O776)</f>
        <v/>
      </c>
      <c r="Q776" s="2">
        <f>IF(OR(J776="",K776=""),IF(OR(J776&lt;&gt;"",K776&lt;&gt;""),"Ontbrekende km-stand",""),IF(K776&lt;J776,"Controleer km-stand",IF(N776&lt;0,"Controleer privé km","OK")))</f>
        <v/>
      </c>
      <c r="R776" s="5" t="n"/>
    </row>
    <row r="777">
      <c r="A777" s="9">
        <f>IF(B777="","",COUNT($B$2:B777))</f>
        <v/>
      </c>
      <c r="B777" s="31" t="n"/>
      <c r="C777" s="4" t="n"/>
      <c r="D777" s="5" t="n"/>
      <c r="E777" s="4" t="n"/>
      <c r="F777" s="4" t="n"/>
      <c r="G777" s="5" t="n"/>
      <c r="H777" s="5" t="n"/>
      <c r="I777" s="5" t="n"/>
      <c r="J777" s="32" t="n"/>
      <c r="K777" s="32" t="n"/>
      <c r="L777" s="35">
        <f>IF(OR(J777="",K777=""),"",IFERROR(K777-J777,0))</f>
        <v/>
      </c>
      <c r="M777" s="32" t="n"/>
      <c r="N777" s="35">
        <f>IF(L777="","",IF(F777="Privé",0,L777-M777))</f>
        <v/>
      </c>
      <c r="O777" s="36">
        <f>IF(F777="","",IFERROR(VLOOKUP(F777,'Instellingen &amp; Instructies'!$A$8:$B$10,2,FALSE),0))</f>
        <v/>
      </c>
      <c r="P777" s="36">
        <f>IF(OR(N777="",O777=""),"",N777*O777)</f>
        <v/>
      </c>
      <c r="Q777" s="9">
        <f>IF(OR(J777="",K777=""),IF(OR(J777&lt;&gt;"",K777&lt;&gt;""),"Ontbrekende km-stand",""),IF(K777&lt;J777,"Controleer km-stand",IF(N777&lt;0,"Controleer privé km","OK")))</f>
        <v/>
      </c>
      <c r="R777" s="5" t="n"/>
    </row>
    <row r="778">
      <c r="A778" s="2">
        <f>IF(B778="","",COUNT($B$2:B778))</f>
        <v/>
      </c>
      <c r="B778" s="31" t="n"/>
      <c r="C778" s="4" t="n"/>
      <c r="D778" s="5" t="n"/>
      <c r="E778" s="4" t="n"/>
      <c r="F778" s="4" t="n"/>
      <c r="G778" s="5" t="n"/>
      <c r="H778" s="5" t="n"/>
      <c r="I778" s="5" t="n"/>
      <c r="J778" s="32" t="n"/>
      <c r="K778" s="32" t="n"/>
      <c r="L778" s="33">
        <f>IF(OR(J778="",K778=""),"",IFERROR(K778-J778,0))</f>
        <v/>
      </c>
      <c r="M778" s="32" t="n"/>
      <c r="N778" s="33">
        <f>IF(L778="","",IF(F778="Privé",0,L778-M778))</f>
        <v/>
      </c>
      <c r="O778" s="34">
        <f>IF(F778="","",IFERROR(VLOOKUP(F778,'Instellingen &amp; Instructies'!$A$8:$B$10,2,FALSE),0))</f>
        <v/>
      </c>
      <c r="P778" s="34">
        <f>IF(OR(N778="",O778=""),"",N778*O778)</f>
        <v/>
      </c>
      <c r="Q778" s="2">
        <f>IF(OR(J778="",K778=""),IF(OR(J778&lt;&gt;"",K778&lt;&gt;""),"Ontbrekende km-stand",""),IF(K778&lt;J778,"Controleer km-stand",IF(N778&lt;0,"Controleer privé km","OK")))</f>
        <v/>
      </c>
      <c r="R778" s="5" t="n"/>
    </row>
    <row r="779">
      <c r="A779" s="9">
        <f>IF(B779="","",COUNT($B$2:B779))</f>
        <v/>
      </c>
      <c r="B779" s="31" t="n"/>
      <c r="C779" s="4" t="n"/>
      <c r="D779" s="5" t="n"/>
      <c r="E779" s="4" t="n"/>
      <c r="F779" s="4" t="n"/>
      <c r="G779" s="5" t="n"/>
      <c r="H779" s="5" t="n"/>
      <c r="I779" s="5" t="n"/>
      <c r="J779" s="32" t="n"/>
      <c r="K779" s="32" t="n"/>
      <c r="L779" s="35">
        <f>IF(OR(J779="",K779=""),"",IFERROR(K779-J779,0))</f>
        <v/>
      </c>
      <c r="M779" s="32" t="n"/>
      <c r="N779" s="35">
        <f>IF(L779="","",IF(F779="Privé",0,L779-M779))</f>
        <v/>
      </c>
      <c r="O779" s="36">
        <f>IF(F779="","",IFERROR(VLOOKUP(F779,'Instellingen &amp; Instructies'!$A$8:$B$10,2,FALSE),0))</f>
        <v/>
      </c>
      <c r="P779" s="36">
        <f>IF(OR(N779="",O779=""),"",N779*O779)</f>
        <v/>
      </c>
      <c r="Q779" s="9">
        <f>IF(OR(J779="",K779=""),IF(OR(J779&lt;&gt;"",K779&lt;&gt;""),"Ontbrekende km-stand",""),IF(K779&lt;J779,"Controleer km-stand",IF(N779&lt;0,"Controleer privé km","OK")))</f>
        <v/>
      </c>
      <c r="R779" s="5" t="n"/>
    </row>
    <row r="780">
      <c r="A780" s="2">
        <f>IF(B780="","",COUNT($B$2:B780))</f>
        <v/>
      </c>
      <c r="B780" s="31" t="n"/>
      <c r="C780" s="4" t="n"/>
      <c r="D780" s="5" t="n"/>
      <c r="E780" s="4" t="n"/>
      <c r="F780" s="4" t="n"/>
      <c r="G780" s="5" t="n"/>
      <c r="H780" s="5" t="n"/>
      <c r="I780" s="5" t="n"/>
      <c r="J780" s="32" t="n"/>
      <c r="K780" s="32" t="n"/>
      <c r="L780" s="33">
        <f>IF(OR(J780="",K780=""),"",IFERROR(K780-J780,0))</f>
        <v/>
      </c>
      <c r="M780" s="32" t="n"/>
      <c r="N780" s="33">
        <f>IF(L780="","",IF(F780="Privé",0,L780-M780))</f>
        <v/>
      </c>
      <c r="O780" s="34">
        <f>IF(F780="","",IFERROR(VLOOKUP(F780,'Instellingen &amp; Instructies'!$A$8:$B$10,2,FALSE),0))</f>
        <v/>
      </c>
      <c r="P780" s="34">
        <f>IF(OR(N780="",O780=""),"",N780*O780)</f>
        <v/>
      </c>
      <c r="Q780" s="2">
        <f>IF(OR(J780="",K780=""),IF(OR(J780&lt;&gt;"",K780&lt;&gt;""),"Ontbrekende km-stand",""),IF(K780&lt;J780,"Controleer km-stand",IF(N780&lt;0,"Controleer privé km","OK")))</f>
        <v/>
      </c>
      <c r="R780" s="5" t="n"/>
    </row>
    <row r="781">
      <c r="A781" s="9">
        <f>IF(B781="","",COUNT($B$2:B781))</f>
        <v/>
      </c>
      <c r="B781" s="31" t="n"/>
      <c r="C781" s="4" t="n"/>
      <c r="D781" s="5" t="n"/>
      <c r="E781" s="4" t="n"/>
      <c r="F781" s="4" t="n"/>
      <c r="G781" s="5" t="n"/>
      <c r="H781" s="5" t="n"/>
      <c r="I781" s="5" t="n"/>
      <c r="J781" s="32" t="n"/>
      <c r="K781" s="32" t="n"/>
      <c r="L781" s="35">
        <f>IF(OR(J781="",K781=""),"",IFERROR(K781-J781,0))</f>
        <v/>
      </c>
      <c r="M781" s="32" t="n"/>
      <c r="N781" s="35">
        <f>IF(L781="","",IF(F781="Privé",0,L781-M781))</f>
        <v/>
      </c>
      <c r="O781" s="36">
        <f>IF(F781="","",IFERROR(VLOOKUP(F781,'Instellingen &amp; Instructies'!$A$8:$B$10,2,FALSE),0))</f>
        <v/>
      </c>
      <c r="P781" s="36">
        <f>IF(OR(N781="",O781=""),"",N781*O781)</f>
        <v/>
      </c>
      <c r="Q781" s="9">
        <f>IF(OR(J781="",K781=""),IF(OR(J781&lt;&gt;"",K781&lt;&gt;""),"Ontbrekende km-stand",""),IF(K781&lt;J781,"Controleer km-stand",IF(N781&lt;0,"Controleer privé km","OK")))</f>
        <v/>
      </c>
      <c r="R781" s="5" t="n"/>
    </row>
    <row r="782">
      <c r="A782" s="2">
        <f>IF(B782="","",COUNT($B$2:B782))</f>
        <v/>
      </c>
      <c r="B782" s="31" t="n"/>
      <c r="C782" s="4" t="n"/>
      <c r="D782" s="5" t="n"/>
      <c r="E782" s="4" t="n"/>
      <c r="F782" s="4" t="n"/>
      <c r="G782" s="5" t="n"/>
      <c r="H782" s="5" t="n"/>
      <c r="I782" s="5" t="n"/>
      <c r="J782" s="32" t="n"/>
      <c r="K782" s="32" t="n"/>
      <c r="L782" s="33">
        <f>IF(OR(J782="",K782=""),"",IFERROR(K782-J782,0))</f>
        <v/>
      </c>
      <c r="M782" s="32" t="n"/>
      <c r="N782" s="33">
        <f>IF(L782="","",IF(F782="Privé",0,L782-M782))</f>
        <v/>
      </c>
      <c r="O782" s="34">
        <f>IF(F782="","",IFERROR(VLOOKUP(F782,'Instellingen &amp; Instructies'!$A$8:$B$10,2,FALSE),0))</f>
        <v/>
      </c>
      <c r="P782" s="34">
        <f>IF(OR(N782="",O782=""),"",N782*O782)</f>
        <v/>
      </c>
      <c r="Q782" s="2">
        <f>IF(OR(J782="",K782=""),IF(OR(J782&lt;&gt;"",K782&lt;&gt;""),"Ontbrekende km-stand",""),IF(K782&lt;J782,"Controleer km-stand",IF(N782&lt;0,"Controleer privé km","OK")))</f>
        <v/>
      </c>
      <c r="R782" s="5" t="n"/>
    </row>
    <row r="783">
      <c r="A783" s="9">
        <f>IF(B783="","",COUNT($B$2:B783))</f>
        <v/>
      </c>
      <c r="B783" s="31" t="n"/>
      <c r="C783" s="4" t="n"/>
      <c r="D783" s="5" t="n"/>
      <c r="E783" s="4" t="n"/>
      <c r="F783" s="4" t="n"/>
      <c r="G783" s="5" t="n"/>
      <c r="H783" s="5" t="n"/>
      <c r="I783" s="5" t="n"/>
      <c r="J783" s="32" t="n"/>
      <c r="K783" s="32" t="n"/>
      <c r="L783" s="35">
        <f>IF(OR(J783="",K783=""),"",IFERROR(K783-J783,0))</f>
        <v/>
      </c>
      <c r="M783" s="32" t="n"/>
      <c r="N783" s="35">
        <f>IF(L783="","",IF(F783="Privé",0,L783-M783))</f>
        <v/>
      </c>
      <c r="O783" s="36">
        <f>IF(F783="","",IFERROR(VLOOKUP(F783,'Instellingen &amp; Instructies'!$A$8:$B$10,2,FALSE),0))</f>
        <v/>
      </c>
      <c r="P783" s="36">
        <f>IF(OR(N783="",O783=""),"",N783*O783)</f>
        <v/>
      </c>
      <c r="Q783" s="9">
        <f>IF(OR(J783="",K783=""),IF(OR(J783&lt;&gt;"",K783&lt;&gt;""),"Ontbrekende km-stand",""),IF(K783&lt;J783,"Controleer km-stand",IF(N783&lt;0,"Controleer privé km","OK")))</f>
        <v/>
      </c>
      <c r="R783" s="5" t="n"/>
    </row>
    <row r="784">
      <c r="A784" s="2">
        <f>IF(B784="","",COUNT($B$2:B784))</f>
        <v/>
      </c>
      <c r="B784" s="31" t="n"/>
      <c r="C784" s="4" t="n"/>
      <c r="D784" s="5" t="n"/>
      <c r="E784" s="4" t="n"/>
      <c r="F784" s="4" t="n"/>
      <c r="G784" s="5" t="n"/>
      <c r="H784" s="5" t="n"/>
      <c r="I784" s="5" t="n"/>
      <c r="J784" s="32" t="n"/>
      <c r="K784" s="32" t="n"/>
      <c r="L784" s="33">
        <f>IF(OR(J784="",K784=""),"",IFERROR(K784-J784,0))</f>
        <v/>
      </c>
      <c r="M784" s="32" t="n"/>
      <c r="N784" s="33">
        <f>IF(L784="","",IF(F784="Privé",0,L784-M784))</f>
        <v/>
      </c>
      <c r="O784" s="34">
        <f>IF(F784="","",IFERROR(VLOOKUP(F784,'Instellingen &amp; Instructies'!$A$8:$B$10,2,FALSE),0))</f>
        <v/>
      </c>
      <c r="P784" s="34">
        <f>IF(OR(N784="",O784=""),"",N784*O784)</f>
        <v/>
      </c>
      <c r="Q784" s="2">
        <f>IF(OR(J784="",K784=""),IF(OR(J784&lt;&gt;"",K784&lt;&gt;""),"Ontbrekende km-stand",""),IF(K784&lt;J784,"Controleer km-stand",IF(N784&lt;0,"Controleer privé km","OK")))</f>
        <v/>
      </c>
      <c r="R784" s="5" t="n"/>
    </row>
    <row r="785">
      <c r="A785" s="9">
        <f>IF(B785="","",COUNT($B$2:B785))</f>
        <v/>
      </c>
      <c r="B785" s="31" t="n"/>
      <c r="C785" s="4" t="n"/>
      <c r="D785" s="5" t="n"/>
      <c r="E785" s="4" t="n"/>
      <c r="F785" s="4" t="n"/>
      <c r="G785" s="5" t="n"/>
      <c r="H785" s="5" t="n"/>
      <c r="I785" s="5" t="n"/>
      <c r="J785" s="32" t="n"/>
      <c r="K785" s="32" t="n"/>
      <c r="L785" s="35">
        <f>IF(OR(J785="",K785=""),"",IFERROR(K785-J785,0))</f>
        <v/>
      </c>
      <c r="M785" s="32" t="n"/>
      <c r="N785" s="35">
        <f>IF(L785="","",IF(F785="Privé",0,L785-M785))</f>
        <v/>
      </c>
      <c r="O785" s="36">
        <f>IF(F785="","",IFERROR(VLOOKUP(F785,'Instellingen &amp; Instructies'!$A$8:$B$10,2,FALSE),0))</f>
        <v/>
      </c>
      <c r="P785" s="36">
        <f>IF(OR(N785="",O785=""),"",N785*O785)</f>
        <v/>
      </c>
      <c r="Q785" s="9">
        <f>IF(OR(J785="",K785=""),IF(OR(J785&lt;&gt;"",K785&lt;&gt;""),"Ontbrekende km-stand",""),IF(K785&lt;J785,"Controleer km-stand",IF(N785&lt;0,"Controleer privé km","OK")))</f>
        <v/>
      </c>
      <c r="R785" s="5" t="n"/>
    </row>
    <row r="786">
      <c r="A786" s="2">
        <f>IF(B786="","",COUNT($B$2:B786))</f>
        <v/>
      </c>
      <c r="B786" s="31" t="n"/>
      <c r="C786" s="4" t="n"/>
      <c r="D786" s="5" t="n"/>
      <c r="E786" s="4" t="n"/>
      <c r="F786" s="4" t="n"/>
      <c r="G786" s="5" t="n"/>
      <c r="H786" s="5" t="n"/>
      <c r="I786" s="5" t="n"/>
      <c r="J786" s="32" t="n"/>
      <c r="K786" s="32" t="n"/>
      <c r="L786" s="33">
        <f>IF(OR(J786="",K786=""),"",IFERROR(K786-J786,0))</f>
        <v/>
      </c>
      <c r="M786" s="32" t="n"/>
      <c r="N786" s="33">
        <f>IF(L786="","",IF(F786="Privé",0,L786-M786))</f>
        <v/>
      </c>
      <c r="O786" s="34">
        <f>IF(F786="","",IFERROR(VLOOKUP(F786,'Instellingen &amp; Instructies'!$A$8:$B$10,2,FALSE),0))</f>
        <v/>
      </c>
      <c r="P786" s="34">
        <f>IF(OR(N786="",O786=""),"",N786*O786)</f>
        <v/>
      </c>
      <c r="Q786" s="2">
        <f>IF(OR(J786="",K786=""),IF(OR(J786&lt;&gt;"",K786&lt;&gt;""),"Ontbrekende km-stand",""),IF(K786&lt;J786,"Controleer km-stand",IF(N786&lt;0,"Controleer privé km","OK")))</f>
        <v/>
      </c>
      <c r="R786" s="5" t="n"/>
    </row>
    <row r="787">
      <c r="A787" s="9">
        <f>IF(B787="","",COUNT($B$2:B787))</f>
        <v/>
      </c>
      <c r="B787" s="31" t="n"/>
      <c r="C787" s="4" t="n"/>
      <c r="D787" s="5" t="n"/>
      <c r="E787" s="4" t="n"/>
      <c r="F787" s="4" t="n"/>
      <c r="G787" s="5" t="n"/>
      <c r="H787" s="5" t="n"/>
      <c r="I787" s="5" t="n"/>
      <c r="J787" s="32" t="n"/>
      <c r="K787" s="32" t="n"/>
      <c r="L787" s="35">
        <f>IF(OR(J787="",K787=""),"",IFERROR(K787-J787,0))</f>
        <v/>
      </c>
      <c r="M787" s="32" t="n"/>
      <c r="N787" s="35">
        <f>IF(L787="","",IF(F787="Privé",0,L787-M787))</f>
        <v/>
      </c>
      <c r="O787" s="36">
        <f>IF(F787="","",IFERROR(VLOOKUP(F787,'Instellingen &amp; Instructies'!$A$8:$B$10,2,FALSE),0))</f>
        <v/>
      </c>
      <c r="P787" s="36">
        <f>IF(OR(N787="",O787=""),"",N787*O787)</f>
        <v/>
      </c>
      <c r="Q787" s="9">
        <f>IF(OR(J787="",K787=""),IF(OR(J787&lt;&gt;"",K787&lt;&gt;""),"Ontbrekende km-stand",""),IF(K787&lt;J787,"Controleer km-stand",IF(N787&lt;0,"Controleer privé km","OK")))</f>
        <v/>
      </c>
      <c r="R787" s="5" t="n"/>
    </row>
    <row r="788">
      <c r="A788" s="2">
        <f>IF(B788="","",COUNT($B$2:B788))</f>
        <v/>
      </c>
      <c r="B788" s="31" t="n"/>
      <c r="C788" s="4" t="n"/>
      <c r="D788" s="5" t="n"/>
      <c r="E788" s="4" t="n"/>
      <c r="F788" s="4" t="n"/>
      <c r="G788" s="5" t="n"/>
      <c r="H788" s="5" t="n"/>
      <c r="I788" s="5" t="n"/>
      <c r="J788" s="32" t="n"/>
      <c r="K788" s="32" t="n"/>
      <c r="L788" s="33">
        <f>IF(OR(J788="",K788=""),"",IFERROR(K788-J788,0))</f>
        <v/>
      </c>
      <c r="M788" s="32" t="n"/>
      <c r="N788" s="33">
        <f>IF(L788="","",IF(F788="Privé",0,L788-M788))</f>
        <v/>
      </c>
      <c r="O788" s="34">
        <f>IF(F788="","",IFERROR(VLOOKUP(F788,'Instellingen &amp; Instructies'!$A$8:$B$10,2,FALSE),0))</f>
        <v/>
      </c>
      <c r="P788" s="34">
        <f>IF(OR(N788="",O788=""),"",N788*O788)</f>
        <v/>
      </c>
      <c r="Q788" s="2">
        <f>IF(OR(J788="",K788=""),IF(OR(J788&lt;&gt;"",K788&lt;&gt;""),"Ontbrekende km-stand",""),IF(K788&lt;J788,"Controleer km-stand",IF(N788&lt;0,"Controleer privé km","OK")))</f>
        <v/>
      </c>
      <c r="R788" s="5" t="n"/>
    </row>
    <row r="789">
      <c r="A789" s="9">
        <f>IF(B789="","",COUNT($B$2:B789))</f>
        <v/>
      </c>
      <c r="B789" s="31" t="n"/>
      <c r="C789" s="4" t="n"/>
      <c r="D789" s="5" t="n"/>
      <c r="E789" s="4" t="n"/>
      <c r="F789" s="4" t="n"/>
      <c r="G789" s="5" t="n"/>
      <c r="H789" s="5" t="n"/>
      <c r="I789" s="5" t="n"/>
      <c r="J789" s="32" t="n"/>
      <c r="K789" s="32" t="n"/>
      <c r="L789" s="35">
        <f>IF(OR(J789="",K789=""),"",IFERROR(K789-J789,0))</f>
        <v/>
      </c>
      <c r="M789" s="32" t="n"/>
      <c r="N789" s="35">
        <f>IF(L789="","",IF(F789="Privé",0,L789-M789))</f>
        <v/>
      </c>
      <c r="O789" s="36">
        <f>IF(F789="","",IFERROR(VLOOKUP(F789,'Instellingen &amp; Instructies'!$A$8:$B$10,2,FALSE),0))</f>
        <v/>
      </c>
      <c r="P789" s="36">
        <f>IF(OR(N789="",O789=""),"",N789*O789)</f>
        <v/>
      </c>
      <c r="Q789" s="9">
        <f>IF(OR(J789="",K789=""),IF(OR(J789&lt;&gt;"",K789&lt;&gt;""),"Ontbrekende km-stand",""),IF(K789&lt;J789,"Controleer km-stand",IF(N789&lt;0,"Controleer privé km","OK")))</f>
        <v/>
      </c>
      <c r="R789" s="5" t="n"/>
    </row>
    <row r="790">
      <c r="A790" s="2">
        <f>IF(B790="","",COUNT($B$2:B790))</f>
        <v/>
      </c>
      <c r="B790" s="31" t="n"/>
      <c r="C790" s="4" t="n"/>
      <c r="D790" s="5" t="n"/>
      <c r="E790" s="4" t="n"/>
      <c r="F790" s="4" t="n"/>
      <c r="G790" s="5" t="n"/>
      <c r="H790" s="5" t="n"/>
      <c r="I790" s="5" t="n"/>
      <c r="J790" s="32" t="n"/>
      <c r="K790" s="32" t="n"/>
      <c r="L790" s="33">
        <f>IF(OR(J790="",K790=""),"",IFERROR(K790-J790,0))</f>
        <v/>
      </c>
      <c r="M790" s="32" t="n"/>
      <c r="N790" s="33">
        <f>IF(L790="","",IF(F790="Privé",0,L790-M790))</f>
        <v/>
      </c>
      <c r="O790" s="34">
        <f>IF(F790="","",IFERROR(VLOOKUP(F790,'Instellingen &amp; Instructies'!$A$8:$B$10,2,FALSE),0))</f>
        <v/>
      </c>
      <c r="P790" s="34">
        <f>IF(OR(N790="",O790=""),"",N790*O790)</f>
        <v/>
      </c>
      <c r="Q790" s="2">
        <f>IF(OR(J790="",K790=""),IF(OR(J790&lt;&gt;"",K790&lt;&gt;""),"Ontbrekende km-stand",""),IF(K790&lt;J790,"Controleer km-stand",IF(N790&lt;0,"Controleer privé km","OK")))</f>
        <v/>
      </c>
      <c r="R790" s="5" t="n"/>
    </row>
    <row r="791">
      <c r="A791" s="9">
        <f>IF(B791="","",COUNT($B$2:B791))</f>
        <v/>
      </c>
      <c r="B791" s="31" t="n"/>
      <c r="C791" s="4" t="n"/>
      <c r="D791" s="5" t="n"/>
      <c r="E791" s="4" t="n"/>
      <c r="F791" s="4" t="n"/>
      <c r="G791" s="5" t="n"/>
      <c r="H791" s="5" t="n"/>
      <c r="I791" s="5" t="n"/>
      <c r="J791" s="32" t="n"/>
      <c r="K791" s="32" t="n"/>
      <c r="L791" s="35">
        <f>IF(OR(J791="",K791=""),"",IFERROR(K791-J791,0))</f>
        <v/>
      </c>
      <c r="M791" s="32" t="n"/>
      <c r="N791" s="35">
        <f>IF(L791="","",IF(F791="Privé",0,L791-M791))</f>
        <v/>
      </c>
      <c r="O791" s="36">
        <f>IF(F791="","",IFERROR(VLOOKUP(F791,'Instellingen &amp; Instructies'!$A$8:$B$10,2,FALSE),0))</f>
        <v/>
      </c>
      <c r="P791" s="36">
        <f>IF(OR(N791="",O791=""),"",N791*O791)</f>
        <v/>
      </c>
      <c r="Q791" s="9">
        <f>IF(OR(J791="",K791=""),IF(OR(J791&lt;&gt;"",K791&lt;&gt;""),"Ontbrekende km-stand",""),IF(K791&lt;J791,"Controleer km-stand",IF(N791&lt;0,"Controleer privé km","OK")))</f>
        <v/>
      </c>
      <c r="R791" s="5" t="n"/>
    </row>
    <row r="792">
      <c r="A792" s="2">
        <f>IF(B792="","",COUNT($B$2:B792))</f>
        <v/>
      </c>
      <c r="B792" s="31" t="n"/>
      <c r="C792" s="4" t="n"/>
      <c r="D792" s="5" t="n"/>
      <c r="E792" s="4" t="n"/>
      <c r="F792" s="4" t="n"/>
      <c r="G792" s="5" t="n"/>
      <c r="H792" s="5" t="n"/>
      <c r="I792" s="5" t="n"/>
      <c r="J792" s="32" t="n"/>
      <c r="K792" s="32" t="n"/>
      <c r="L792" s="33">
        <f>IF(OR(J792="",K792=""),"",IFERROR(K792-J792,0))</f>
        <v/>
      </c>
      <c r="M792" s="32" t="n"/>
      <c r="N792" s="33">
        <f>IF(L792="","",IF(F792="Privé",0,L792-M792))</f>
        <v/>
      </c>
      <c r="O792" s="34">
        <f>IF(F792="","",IFERROR(VLOOKUP(F792,'Instellingen &amp; Instructies'!$A$8:$B$10,2,FALSE),0))</f>
        <v/>
      </c>
      <c r="P792" s="34">
        <f>IF(OR(N792="",O792=""),"",N792*O792)</f>
        <v/>
      </c>
      <c r="Q792" s="2">
        <f>IF(OR(J792="",K792=""),IF(OR(J792&lt;&gt;"",K792&lt;&gt;""),"Ontbrekende km-stand",""),IF(K792&lt;J792,"Controleer km-stand",IF(N792&lt;0,"Controleer privé km","OK")))</f>
        <v/>
      </c>
      <c r="R792" s="5" t="n"/>
    </row>
    <row r="793">
      <c r="A793" s="9">
        <f>IF(B793="","",COUNT($B$2:B793))</f>
        <v/>
      </c>
      <c r="B793" s="31" t="n"/>
      <c r="C793" s="4" t="n"/>
      <c r="D793" s="5" t="n"/>
      <c r="E793" s="4" t="n"/>
      <c r="F793" s="4" t="n"/>
      <c r="G793" s="5" t="n"/>
      <c r="H793" s="5" t="n"/>
      <c r="I793" s="5" t="n"/>
      <c r="J793" s="32" t="n"/>
      <c r="K793" s="32" t="n"/>
      <c r="L793" s="35">
        <f>IF(OR(J793="",K793=""),"",IFERROR(K793-J793,0))</f>
        <v/>
      </c>
      <c r="M793" s="32" t="n"/>
      <c r="N793" s="35">
        <f>IF(L793="","",IF(F793="Privé",0,L793-M793))</f>
        <v/>
      </c>
      <c r="O793" s="36">
        <f>IF(F793="","",IFERROR(VLOOKUP(F793,'Instellingen &amp; Instructies'!$A$8:$B$10,2,FALSE),0))</f>
        <v/>
      </c>
      <c r="P793" s="36">
        <f>IF(OR(N793="",O793=""),"",N793*O793)</f>
        <v/>
      </c>
      <c r="Q793" s="9">
        <f>IF(OR(J793="",K793=""),IF(OR(J793&lt;&gt;"",K793&lt;&gt;""),"Ontbrekende km-stand",""),IF(K793&lt;J793,"Controleer km-stand",IF(N793&lt;0,"Controleer privé km","OK")))</f>
        <v/>
      </c>
      <c r="R793" s="5" t="n"/>
    </row>
    <row r="794">
      <c r="A794" s="2">
        <f>IF(B794="","",COUNT($B$2:B794))</f>
        <v/>
      </c>
      <c r="B794" s="31" t="n"/>
      <c r="C794" s="4" t="n"/>
      <c r="D794" s="5" t="n"/>
      <c r="E794" s="4" t="n"/>
      <c r="F794" s="4" t="n"/>
      <c r="G794" s="5" t="n"/>
      <c r="H794" s="5" t="n"/>
      <c r="I794" s="5" t="n"/>
      <c r="J794" s="32" t="n"/>
      <c r="K794" s="32" t="n"/>
      <c r="L794" s="33">
        <f>IF(OR(J794="",K794=""),"",IFERROR(K794-J794,0))</f>
        <v/>
      </c>
      <c r="M794" s="32" t="n"/>
      <c r="N794" s="33">
        <f>IF(L794="","",IF(F794="Privé",0,L794-M794))</f>
        <v/>
      </c>
      <c r="O794" s="34">
        <f>IF(F794="","",IFERROR(VLOOKUP(F794,'Instellingen &amp; Instructies'!$A$8:$B$10,2,FALSE),0))</f>
        <v/>
      </c>
      <c r="P794" s="34">
        <f>IF(OR(N794="",O794=""),"",N794*O794)</f>
        <v/>
      </c>
      <c r="Q794" s="2">
        <f>IF(OR(J794="",K794=""),IF(OR(J794&lt;&gt;"",K794&lt;&gt;""),"Ontbrekende km-stand",""),IF(K794&lt;J794,"Controleer km-stand",IF(N794&lt;0,"Controleer privé km","OK")))</f>
        <v/>
      </c>
      <c r="R794" s="5" t="n"/>
    </row>
    <row r="795">
      <c r="A795" s="9">
        <f>IF(B795="","",COUNT($B$2:B795))</f>
        <v/>
      </c>
      <c r="B795" s="31" t="n"/>
      <c r="C795" s="4" t="n"/>
      <c r="D795" s="5" t="n"/>
      <c r="E795" s="4" t="n"/>
      <c r="F795" s="4" t="n"/>
      <c r="G795" s="5" t="n"/>
      <c r="H795" s="5" t="n"/>
      <c r="I795" s="5" t="n"/>
      <c r="J795" s="32" t="n"/>
      <c r="K795" s="32" t="n"/>
      <c r="L795" s="35">
        <f>IF(OR(J795="",K795=""),"",IFERROR(K795-J795,0))</f>
        <v/>
      </c>
      <c r="M795" s="32" t="n"/>
      <c r="N795" s="35">
        <f>IF(L795="","",IF(F795="Privé",0,L795-M795))</f>
        <v/>
      </c>
      <c r="O795" s="36">
        <f>IF(F795="","",IFERROR(VLOOKUP(F795,'Instellingen &amp; Instructies'!$A$8:$B$10,2,FALSE),0))</f>
        <v/>
      </c>
      <c r="P795" s="36">
        <f>IF(OR(N795="",O795=""),"",N795*O795)</f>
        <v/>
      </c>
      <c r="Q795" s="9">
        <f>IF(OR(J795="",K795=""),IF(OR(J795&lt;&gt;"",K795&lt;&gt;""),"Ontbrekende km-stand",""),IF(K795&lt;J795,"Controleer km-stand",IF(N795&lt;0,"Controleer privé km","OK")))</f>
        <v/>
      </c>
      <c r="R795" s="5" t="n"/>
    </row>
    <row r="796">
      <c r="A796" s="2">
        <f>IF(B796="","",COUNT($B$2:B796))</f>
        <v/>
      </c>
      <c r="B796" s="31" t="n"/>
      <c r="C796" s="4" t="n"/>
      <c r="D796" s="5" t="n"/>
      <c r="E796" s="4" t="n"/>
      <c r="F796" s="4" t="n"/>
      <c r="G796" s="5" t="n"/>
      <c r="H796" s="5" t="n"/>
      <c r="I796" s="5" t="n"/>
      <c r="J796" s="32" t="n"/>
      <c r="K796" s="32" t="n"/>
      <c r="L796" s="33">
        <f>IF(OR(J796="",K796=""),"",IFERROR(K796-J796,0))</f>
        <v/>
      </c>
      <c r="M796" s="32" t="n"/>
      <c r="N796" s="33">
        <f>IF(L796="","",IF(F796="Privé",0,L796-M796))</f>
        <v/>
      </c>
      <c r="O796" s="34">
        <f>IF(F796="","",IFERROR(VLOOKUP(F796,'Instellingen &amp; Instructies'!$A$8:$B$10,2,FALSE),0))</f>
        <v/>
      </c>
      <c r="P796" s="34">
        <f>IF(OR(N796="",O796=""),"",N796*O796)</f>
        <v/>
      </c>
      <c r="Q796" s="2">
        <f>IF(OR(J796="",K796=""),IF(OR(J796&lt;&gt;"",K796&lt;&gt;""),"Ontbrekende km-stand",""),IF(K796&lt;J796,"Controleer km-stand",IF(N796&lt;0,"Controleer privé km","OK")))</f>
        <v/>
      </c>
      <c r="R796" s="5" t="n"/>
    </row>
    <row r="797">
      <c r="A797" s="9">
        <f>IF(B797="","",COUNT($B$2:B797))</f>
        <v/>
      </c>
      <c r="B797" s="31" t="n"/>
      <c r="C797" s="4" t="n"/>
      <c r="D797" s="5" t="n"/>
      <c r="E797" s="4" t="n"/>
      <c r="F797" s="4" t="n"/>
      <c r="G797" s="5" t="n"/>
      <c r="H797" s="5" t="n"/>
      <c r="I797" s="5" t="n"/>
      <c r="J797" s="32" t="n"/>
      <c r="K797" s="32" t="n"/>
      <c r="L797" s="35">
        <f>IF(OR(J797="",K797=""),"",IFERROR(K797-J797,0))</f>
        <v/>
      </c>
      <c r="M797" s="32" t="n"/>
      <c r="N797" s="35">
        <f>IF(L797="","",IF(F797="Privé",0,L797-M797))</f>
        <v/>
      </c>
      <c r="O797" s="36">
        <f>IF(F797="","",IFERROR(VLOOKUP(F797,'Instellingen &amp; Instructies'!$A$8:$B$10,2,FALSE),0))</f>
        <v/>
      </c>
      <c r="P797" s="36">
        <f>IF(OR(N797="",O797=""),"",N797*O797)</f>
        <v/>
      </c>
      <c r="Q797" s="9">
        <f>IF(OR(J797="",K797=""),IF(OR(J797&lt;&gt;"",K797&lt;&gt;""),"Ontbrekende km-stand",""),IF(K797&lt;J797,"Controleer km-stand",IF(N797&lt;0,"Controleer privé km","OK")))</f>
        <v/>
      </c>
      <c r="R797" s="5" t="n"/>
    </row>
    <row r="798">
      <c r="A798" s="2">
        <f>IF(B798="","",COUNT($B$2:B798))</f>
        <v/>
      </c>
      <c r="B798" s="31" t="n"/>
      <c r="C798" s="4" t="n"/>
      <c r="D798" s="5" t="n"/>
      <c r="E798" s="4" t="n"/>
      <c r="F798" s="4" t="n"/>
      <c r="G798" s="5" t="n"/>
      <c r="H798" s="5" t="n"/>
      <c r="I798" s="5" t="n"/>
      <c r="J798" s="32" t="n"/>
      <c r="K798" s="32" t="n"/>
      <c r="L798" s="33">
        <f>IF(OR(J798="",K798=""),"",IFERROR(K798-J798,0))</f>
        <v/>
      </c>
      <c r="M798" s="32" t="n"/>
      <c r="N798" s="33">
        <f>IF(L798="","",IF(F798="Privé",0,L798-M798))</f>
        <v/>
      </c>
      <c r="O798" s="34">
        <f>IF(F798="","",IFERROR(VLOOKUP(F798,'Instellingen &amp; Instructies'!$A$8:$B$10,2,FALSE),0))</f>
        <v/>
      </c>
      <c r="P798" s="34">
        <f>IF(OR(N798="",O798=""),"",N798*O798)</f>
        <v/>
      </c>
      <c r="Q798" s="2">
        <f>IF(OR(J798="",K798=""),IF(OR(J798&lt;&gt;"",K798&lt;&gt;""),"Ontbrekende km-stand",""),IF(K798&lt;J798,"Controleer km-stand",IF(N798&lt;0,"Controleer privé km","OK")))</f>
        <v/>
      </c>
      <c r="R798" s="5" t="n"/>
    </row>
    <row r="799">
      <c r="A799" s="9">
        <f>IF(B799="","",COUNT($B$2:B799))</f>
        <v/>
      </c>
      <c r="B799" s="31" t="n"/>
      <c r="C799" s="4" t="n"/>
      <c r="D799" s="5" t="n"/>
      <c r="E799" s="4" t="n"/>
      <c r="F799" s="4" t="n"/>
      <c r="G799" s="5" t="n"/>
      <c r="H799" s="5" t="n"/>
      <c r="I799" s="5" t="n"/>
      <c r="J799" s="32" t="n"/>
      <c r="K799" s="32" t="n"/>
      <c r="L799" s="35">
        <f>IF(OR(J799="",K799=""),"",IFERROR(K799-J799,0))</f>
        <v/>
      </c>
      <c r="M799" s="32" t="n"/>
      <c r="N799" s="35">
        <f>IF(L799="","",IF(F799="Privé",0,L799-M799))</f>
        <v/>
      </c>
      <c r="O799" s="36">
        <f>IF(F799="","",IFERROR(VLOOKUP(F799,'Instellingen &amp; Instructies'!$A$8:$B$10,2,FALSE),0))</f>
        <v/>
      </c>
      <c r="P799" s="36">
        <f>IF(OR(N799="",O799=""),"",N799*O799)</f>
        <v/>
      </c>
      <c r="Q799" s="9">
        <f>IF(OR(J799="",K799=""),IF(OR(J799&lt;&gt;"",K799&lt;&gt;""),"Ontbrekende km-stand",""),IF(K799&lt;J799,"Controleer km-stand",IF(N799&lt;0,"Controleer privé km","OK")))</f>
        <v/>
      </c>
      <c r="R799" s="5" t="n"/>
    </row>
    <row r="800">
      <c r="A800" s="2">
        <f>IF(B800="","",COUNT($B$2:B800))</f>
        <v/>
      </c>
      <c r="B800" s="31" t="n"/>
      <c r="C800" s="4" t="n"/>
      <c r="D800" s="5" t="n"/>
      <c r="E800" s="4" t="n"/>
      <c r="F800" s="4" t="n"/>
      <c r="G800" s="5" t="n"/>
      <c r="H800" s="5" t="n"/>
      <c r="I800" s="5" t="n"/>
      <c r="J800" s="32" t="n"/>
      <c r="K800" s="32" t="n"/>
      <c r="L800" s="33">
        <f>IF(OR(J800="",K800=""),"",IFERROR(K800-J800,0))</f>
        <v/>
      </c>
      <c r="M800" s="32" t="n"/>
      <c r="N800" s="33">
        <f>IF(L800="","",IF(F800="Privé",0,L800-M800))</f>
        <v/>
      </c>
      <c r="O800" s="34">
        <f>IF(F800="","",IFERROR(VLOOKUP(F800,'Instellingen &amp; Instructies'!$A$8:$B$10,2,FALSE),0))</f>
        <v/>
      </c>
      <c r="P800" s="34">
        <f>IF(OR(N800="",O800=""),"",N800*O800)</f>
        <v/>
      </c>
      <c r="Q800" s="2">
        <f>IF(OR(J800="",K800=""),IF(OR(J800&lt;&gt;"",K800&lt;&gt;""),"Ontbrekende km-stand",""),IF(K800&lt;J800,"Controleer km-stand",IF(N800&lt;0,"Controleer privé km","OK")))</f>
        <v/>
      </c>
      <c r="R800" s="5" t="n"/>
    </row>
    <row r="801">
      <c r="A801" s="9">
        <f>IF(B801="","",COUNT($B$2:B801))</f>
        <v/>
      </c>
      <c r="B801" s="31" t="n"/>
      <c r="C801" s="4" t="n"/>
      <c r="D801" s="5" t="n"/>
      <c r="E801" s="4" t="n"/>
      <c r="F801" s="4" t="n"/>
      <c r="G801" s="5" t="n"/>
      <c r="H801" s="5" t="n"/>
      <c r="I801" s="5" t="n"/>
      <c r="J801" s="32" t="n"/>
      <c r="K801" s="32" t="n"/>
      <c r="L801" s="35">
        <f>IF(OR(J801="",K801=""),"",IFERROR(K801-J801,0))</f>
        <v/>
      </c>
      <c r="M801" s="32" t="n"/>
      <c r="N801" s="35">
        <f>IF(L801="","",IF(F801="Privé",0,L801-M801))</f>
        <v/>
      </c>
      <c r="O801" s="36">
        <f>IF(F801="","",IFERROR(VLOOKUP(F801,'Instellingen &amp; Instructies'!$A$8:$B$10,2,FALSE),0))</f>
        <v/>
      </c>
      <c r="P801" s="36">
        <f>IF(OR(N801="",O801=""),"",N801*O801)</f>
        <v/>
      </c>
      <c r="Q801" s="9">
        <f>IF(OR(J801="",K801=""),IF(OR(J801&lt;&gt;"",K801&lt;&gt;""),"Ontbrekende km-stand",""),IF(K801&lt;J801,"Controleer km-stand",IF(N801&lt;0,"Controleer privé km","OK")))</f>
        <v/>
      </c>
      <c r="R801" s="5" t="n"/>
    </row>
    <row r="802">
      <c r="A802" s="2">
        <f>IF(B802="","",COUNT($B$2:B802))</f>
        <v/>
      </c>
      <c r="B802" s="31" t="n"/>
      <c r="C802" s="4" t="n"/>
      <c r="D802" s="5" t="n"/>
      <c r="E802" s="4" t="n"/>
      <c r="F802" s="4" t="n"/>
      <c r="G802" s="5" t="n"/>
      <c r="H802" s="5" t="n"/>
      <c r="I802" s="5" t="n"/>
      <c r="J802" s="32" t="n"/>
      <c r="K802" s="32" t="n"/>
      <c r="L802" s="33">
        <f>IF(OR(J802="",K802=""),"",IFERROR(K802-J802,0))</f>
        <v/>
      </c>
      <c r="M802" s="32" t="n"/>
      <c r="N802" s="33">
        <f>IF(L802="","",IF(F802="Privé",0,L802-M802))</f>
        <v/>
      </c>
      <c r="O802" s="34">
        <f>IF(F802="","",IFERROR(VLOOKUP(F802,'Instellingen &amp; Instructies'!$A$8:$B$10,2,FALSE),0))</f>
        <v/>
      </c>
      <c r="P802" s="34">
        <f>IF(OR(N802="",O802=""),"",N802*O802)</f>
        <v/>
      </c>
      <c r="Q802" s="2">
        <f>IF(OR(J802="",K802=""),IF(OR(J802&lt;&gt;"",K802&lt;&gt;""),"Ontbrekende km-stand",""),IF(K802&lt;J802,"Controleer km-stand",IF(N802&lt;0,"Controleer privé km","OK")))</f>
        <v/>
      </c>
      <c r="R802" s="5" t="n"/>
    </row>
    <row r="803">
      <c r="A803" s="9">
        <f>IF(B803="","",COUNT($B$2:B803))</f>
        <v/>
      </c>
      <c r="B803" s="31" t="n"/>
      <c r="C803" s="4" t="n"/>
      <c r="D803" s="5" t="n"/>
      <c r="E803" s="4" t="n"/>
      <c r="F803" s="4" t="n"/>
      <c r="G803" s="5" t="n"/>
      <c r="H803" s="5" t="n"/>
      <c r="I803" s="5" t="n"/>
      <c r="J803" s="32" t="n"/>
      <c r="K803" s="32" t="n"/>
      <c r="L803" s="35">
        <f>IF(OR(J803="",K803=""),"",IFERROR(K803-J803,0))</f>
        <v/>
      </c>
      <c r="M803" s="32" t="n"/>
      <c r="N803" s="35">
        <f>IF(L803="","",IF(F803="Privé",0,L803-M803))</f>
        <v/>
      </c>
      <c r="O803" s="36">
        <f>IF(F803="","",IFERROR(VLOOKUP(F803,'Instellingen &amp; Instructies'!$A$8:$B$10,2,FALSE),0))</f>
        <v/>
      </c>
      <c r="P803" s="36">
        <f>IF(OR(N803="",O803=""),"",N803*O803)</f>
        <v/>
      </c>
      <c r="Q803" s="9">
        <f>IF(OR(J803="",K803=""),IF(OR(J803&lt;&gt;"",K803&lt;&gt;""),"Ontbrekende km-stand",""),IF(K803&lt;J803,"Controleer km-stand",IF(N803&lt;0,"Controleer privé km","OK")))</f>
        <v/>
      </c>
      <c r="R803" s="5" t="n"/>
    </row>
    <row r="804">
      <c r="A804" s="2">
        <f>IF(B804="","",COUNT($B$2:B804))</f>
        <v/>
      </c>
      <c r="B804" s="31" t="n"/>
      <c r="C804" s="4" t="n"/>
      <c r="D804" s="5" t="n"/>
      <c r="E804" s="4" t="n"/>
      <c r="F804" s="4" t="n"/>
      <c r="G804" s="5" t="n"/>
      <c r="H804" s="5" t="n"/>
      <c r="I804" s="5" t="n"/>
      <c r="J804" s="32" t="n"/>
      <c r="K804" s="32" t="n"/>
      <c r="L804" s="33">
        <f>IF(OR(J804="",K804=""),"",IFERROR(K804-J804,0))</f>
        <v/>
      </c>
      <c r="M804" s="32" t="n"/>
      <c r="N804" s="33">
        <f>IF(L804="","",IF(F804="Privé",0,L804-M804))</f>
        <v/>
      </c>
      <c r="O804" s="34">
        <f>IF(F804="","",IFERROR(VLOOKUP(F804,'Instellingen &amp; Instructies'!$A$8:$B$10,2,FALSE),0))</f>
        <v/>
      </c>
      <c r="P804" s="34">
        <f>IF(OR(N804="",O804=""),"",N804*O804)</f>
        <v/>
      </c>
      <c r="Q804" s="2">
        <f>IF(OR(J804="",K804=""),IF(OR(J804&lt;&gt;"",K804&lt;&gt;""),"Ontbrekende km-stand",""),IF(K804&lt;J804,"Controleer km-stand",IF(N804&lt;0,"Controleer privé km","OK")))</f>
        <v/>
      </c>
      <c r="R804" s="5" t="n"/>
    </row>
    <row r="805">
      <c r="A805" s="9">
        <f>IF(B805="","",COUNT($B$2:B805))</f>
        <v/>
      </c>
      <c r="B805" s="31" t="n"/>
      <c r="C805" s="4" t="n"/>
      <c r="D805" s="5" t="n"/>
      <c r="E805" s="4" t="n"/>
      <c r="F805" s="4" t="n"/>
      <c r="G805" s="5" t="n"/>
      <c r="H805" s="5" t="n"/>
      <c r="I805" s="5" t="n"/>
      <c r="J805" s="32" t="n"/>
      <c r="K805" s="32" t="n"/>
      <c r="L805" s="35">
        <f>IF(OR(J805="",K805=""),"",IFERROR(K805-J805,0))</f>
        <v/>
      </c>
      <c r="M805" s="32" t="n"/>
      <c r="N805" s="35">
        <f>IF(L805="","",IF(F805="Privé",0,L805-M805))</f>
        <v/>
      </c>
      <c r="O805" s="36">
        <f>IF(F805="","",IFERROR(VLOOKUP(F805,'Instellingen &amp; Instructies'!$A$8:$B$10,2,FALSE),0))</f>
        <v/>
      </c>
      <c r="P805" s="36">
        <f>IF(OR(N805="",O805=""),"",N805*O805)</f>
        <v/>
      </c>
      <c r="Q805" s="9">
        <f>IF(OR(J805="",K805=""),IF(OR(J805&lt;&gt;"",K805&lt;&gt;""),"Ontbrekende km-stand",""),IF(K805&lt;J805,"Controleer km-stand",IF(N805&lt;0,"Controleer privé km","OK")))</f>
        <v/>
      </c>
      <c r="R805" s="5" t="n"/>
    </row>
    <row r="806">
      <c r="A806" s="2">
        <f>IF(B806="","",COUNT($B$2:B806))</f>
        <v/>
      </c>
      <c r="B806" s="31" t="n"/>
      <c r="C806" s="4" t="n"/>
      <c r="D806" s="5" t="n"/>
      <c r="E806" s="4" t="n"/>
      <c r="F806" s="4" t="n"/>
      <c r="G806" s="5" t="n"/>
      <c r="H806" s="5" t="n"/>
      <c r="I806" s="5" t="n"/>
      <c r="J806" s="32" t="n"/>
      <c r="K806" s="32" t="n"/>
      <c r="L806" s="33">
        <f>IF(OR(J806="",K806=""),"",IFERROR(K806-J806,0))</f>
        <v/>
      </c>
      <c r="M806" s="32" t="n"/>
      <c r="N806" s="33">
        <f>IF(L806="","",IF(F806="Privé",0,L806-M806))</f>
        <v/>
      </c>
      <c r="O806" s="34">
        <f>IF(F806="","",IFERROR(VLOOKUP(F806,'Instellingen &amp; Instructies'!$A$8:$B$10,2,FALSE),0))</f>
        <v/>
      </c>
      <c r="P806" s="34">
        <f>IF(OR(N806="",O806=""),"",N806*O806)</f>
        <v/>
      </c>
      <c r="Q806" s="2">
        <f>IF(OR(J806="",K806=""),IF(OR(J806&lt;&gt;"",K806&lt;&gt;""),"Ontbrekende km-stand",""),IF(K806&lt;J806,"Controleer km-stand",IF(N806&lt;0,"Controleer privé km","OK")))</f>
        <v/>
      </c>
      <c r="R806" s="5" t="n"/>
    </row>
    <row r="807">
      <c r="A807" s="9">
        <f>IF(B807="","",COUNT($B$2:B807))</f>
        <v/>
      </c>
      <c r="B807" s="31" t="n"/>
      <c r="C807" s="4" t="n"/>
      <c r="D807" s="5" t="n"/>
      <c r="E807" s="4" t="n"/>
      <c r="F807" s="4" t="n"/>
      <c r="G807" s="5" t="n"/>
      <c r="H807" s="5" t="n"/>
      <c r="I807" s="5" t="n"/>
      <c r="J807" s="32" t="n"/>
      <c r="K807" s="32" t="n"/>
      <c r="L807" s="35">
        <f>IF(OR(J807="",K807=""),"",IFERROR(K807-J807,0))</f>
        <v/>
      </c>
      <c r="M807" s="32" t="n"/>
      <c r="N807" s="35">
        <f>IF(L807="","",IF(F807="Privé",0,L807-M807))</f>
        <v/>
      </c>
      <c r="O807" s="36">
        <f>IF(F807="","",IFERROR(VLOOKUP(F807,'Instellingen &amp; Instructies'!$A$8:$B$10,2,FALSE),0))</f>
        <v/>
      </c>
      <c r="P807" s="36">
        <f>IF(OR(N807="",O807=""),"",N807*O807)</f>
        <v/>
      </c>
      <c r="Q807" s="9">
        <f>IF(OR(J807="",K807=""),IF(OR(J807&lt;&gt;"",K807&lt;&gt;""),"Ontbrekende km-stand",""),IF(K807&lt;J807,"Controleer km-stand",IF(N807&lt;0,"Controleer privé km","OK")))</f>
        <v/>
      </c>
      <c r="R807" s="5" t="n"/>
    </row>
    <row r="808">
      <c r="A808" s="2">
        <f>IF(B808="","",COUNT($B$2:B808))</f>
        <v/>
      </c>
      <c r="B808" s="31" t="n"/>
      <c r="C808" s="4" t="n"/>
      <c r="D808" s="5" t="n"/>
      <c r="E808" s="4" t="n"/>
      <c r="F808" s="4" t="n"/>
      <c r="G808" s="5" t="n"/>
      <c r="H808" s="5" t="n"/>
      <c r="I808" s="5" t="n"/>
      <c r="J808" s="32" t="n"/>
      <c r="K808" s="32" t="n"/>
      <c r="L808" s="33">
        <f>IF(OR(J808="",K808=""),"",IFERROR(K808-J808,0))</f>
        <v/>
      </c>
      <c r="M808" s="32" t="n"/>
      <c r="N808" s="33">
        <f>IF(L808="","",IF(F808="Privé",0,L808-M808))</f>
        <v/>
      </c>
      <c r="O808" s="34">
        <f>IF(F808="","",IFERROR(VLOOKUP(F808,'Instellingen &amp; Instructies'!$A$8:$B$10,2,FALSE),0))</f>
        <v/>
      </c>
      <c r="P808" s="34">
        <f>IF(OR(N808="",O808=""),"",N808*O808)</f>
        <v/>
      </c>
      <c r="Q808" s="2">
        <f>IF(OR(J808="",K808=""),IF(OR(J808&lt;&gt;"",K808&lt;&gt;""),"Ontbrekende km-stand",""),IF(K808&lt;J808,"Controleer km-stand",IF(N808&lt;0,"Controleer privé km","OK")))</f>
        <v/>
      </c>
      <c r="R808" s="5" t="n"/>
    </row>
    <row r="809">
      <c r="A809" s="9">
        <f>IF(B809="","",COUNT($B$2:B809))</f>
        <v/>
      </c>
      <c r="B809" s="31" t="n"/>
      <c r="C809" s="4" t="n"/>
      <c r="D809" s="5" t="n"/>
      <c r="E809" s="4" t="n"/>
      <c r="F809" s="4" t="n"/>
      <c r="G809" s="5" t="n"/>
      <c r="H809" s="5" t="n"/>
      <c r="I809" s="5" t="n"/>
      <c r="J809" s="32" t="n"/>
      <c r="K809" s="32" t="n"/>
      <c r="L809" s="35">
        <f>IF(OR(J809="",K809=""),"",IFERROR(K809-J809,0))</f>
        <v/>
      </c>
      <c r="M809" s="32" t="n"/>
      <c r="N809" s="35">
        <f>IF(L809="","",IF(F809="Privé",0,L809-M809))</f>
        <v/>
      </c>
      <c r="O809" s="36">
        <f>IF(F809="","",IFERROR(VLOOKUP(F809,'Instellingen &amp; Instructies'!$A$8:$B$10,2,FALSE),0))</f>
        <v/>
      </c>
      <c r="P809" s="36">
        <f>IF(OR(N809="",O809=""),"",N809*O809)</f>
        <v/>
      </c>
      <c r="Q809" s="9">
        <f>IF(OR(J809="",K809=""),IF(OR(J809&lt;&gt;"",K809&lt;&gt;""),"Ontbrekende km-stand",""),IF(K809&lt;J809,"Controleer km-stand",IF(N809&lt;0,"Controleer privé km","OK")))</f>
        <v/>
      </c>
      <c r="R809" s="5" t="n"/>
    </row>
    <row r="810">
      <c r="A810" s="2">
        <f>IF(B810="","",COUNT($B$2:B810))</f>
        <v/>
      </c>
      <c r="B810" s="31" t="n"/>
      <c r="C810" s="4" t="n"/>
      <c r="D810" s="5" t="n"/>
      <c r="E810" s="4" t="n"/>
      <c r="F810" s="4" t="n"/>
      <c r="G810" s="5" t="n"/>
      <c r="H810" s="5" t="n"/>
      <c r="I810" s="5" t="n"/>
      <c r="J810" s="32" t="n"/>
      <c r="K810" s="32" t="n"/>
      <c r="L810" s="33">
        <f>IF(OR(J810="",K810=""),"",IFERROR(K810-J810,0))</f>
        <v/>
      </c>
      <c r="M810" s="32" t="n"/>
      <c r="N810" s="33">
        <f>IF(L810="","",IF(F810="Privé",0,L810-M810))</f>
        <v/>
      </c>
      <c r="O810" s="34">
        <f>IF(F810="","",IFERROR(VLOOKUP(F810,'Instellingen &amp; Instructies'!$A$8:$B$10,2,FALSE),0))</f>
        <v/>
      </c>
      <c r="P810" s="34">
        <f>IF(OR(N810="",O810=""),"",N810*O810)</f>
        <v/>
      </c>
      <c r="Q810" s="2">
        <f>IF(OR(J810="",K810=""),IF(OR(J810&lt;&gt;"",K810&lt;&gt;""),"Ontbrekende km-stand",""),IF(K810&lt;J810,"Controleer km-stand",IF(N810&lt;0,"Controleer privé km","OK")))</f>
        <v/>
      </c>
      <c r="R810" s="5" t="n"/>
    </row>
    <row r="811">
      <c r="A811" s="9">
        <f>IF(B811="","",COUNT($B$2:B811))</f>
        <v/>
      </c>
      <c r="B811" s="31" t="n"/>
      <c r="C811" s="4" t="n"/>
      <c r="D811" s="5" t="n"/>
      <c r="E811" s="4" t="n"/>
      <c r="F811" s="4" t="n"/>
      <c r="G811" s="5" t="n"/>
      <c r="H811" s="5" t="n"/>
      <c r="I811" s="5" t="n"/>
      <c r="J811" s="32" t="n"/>
      <c r="K811" s="32" t="n"/>
      <c r="L811" s="35">
        <f>IF(OR(J811="",K811=""),"",IFERROR(K811-J811,0))</f>
        <v/>
      </c>
      <c r="M811" s="32" t="n"/>
      <c r="N811" s="35">
        <f>IF(L811="","",IF(F811="Privé",0,L811-M811))</f>
        <v/>
      </c>
      <c r="O811" s="36">
        <f>IF(F811="","",IFERROR(VLOOKUP(F811,'Instellingen &amp; Instructies'!$A$8:$B$10,2,FALSE),0))</f>
        <v/>
      </c>
      <c r="P811" s="36">
        <f>IF(OR(N811="",O811=""),"",N811*O811)</f>
        <v/>
      </c>
      <c r="Q811" s="9">
        <f>IF(OR(J811="",K811=""),IF(OR(J811&lt;&gt;"",K811&lt;&gt;""),"Ontbrekende km-stand",""),IF(K811&lt;J811,"Controleer km-stand",IF(N811&lt;0,"Controleer privé km","OK")))</f>
        <v/>
      </c>
      <c r="R811" s="5" t="n"/>
    </row>
    <row r="812">
      <c r="A812" s="2">
        <f>IF(B812="","",COUNT($B$2:B812))</f>
        <v/>
      </c>
      <c r="B812" s="31" t="n"/>
      <c r="C812" s="4" t="n"/>
      <c r="D812" s="5" t="n"/>
      <c r="E812" s="4" t="n"/>
      <c r="F812" s="4" t="n"/>
      <c r="G812" s="5" t="n"/>
      <c r="H812" s="5" t="n"/>
      <c r="I812" s="5" t="n"/>
      <c r="J812" s="32" t="n"/>
      <c r="K812" s="32" t="n"/>
      <c r="L812" s="33">
        <f>IF(OR(J812="",K812=""),"",IFERROR(K812-J812,0))</f>
        <v/>
      </c>
      <c r="M812" s="32" t="n"/>
      <c r="N812" s="33">
        <f>IF(L812="","",IF(F812="Privé",0,L812-M812))</f>
        <v/>
      </c>
      <c r="O812" s="34">
        <f>IF(F812="","",IFERROR(VLOOKUP(F812,'Instellingen &amp; Instructies'!$A$8:$B$10,2,FALSE),0))</f>
        <v/>
      </c>
      <c r="P812" s="34">
        <f>IF(OR(N812="",O812=""),"",N812*O812)</f>
        <v/>
      </c>
      <c r="Q812" s="2">
        <f>IF(OR(J812="",K812=""),IF(OR(J812&lt;&gt;"",K812&lt;&gt;""),"Ontbrekende km-stand",""),IF(K812&lt;J812,"Controleer km-stand",IF(N812&lt;0,"Controleer privé km","OK")))</f>
        <v/>
      </c>
      <c r="R812" s="5" t="n"/>
    </row>
    <row r="813">
      <c r="A813" s="9">
        <f>IF(B813="","",COUNT($B$2:B813))</f>
        <v/>
      </c>
      <c r="B813" s="31" t="n"/>
      <c r="C813" s="4" t="n"/>
      <c r="D813" s="5" t="n"/>
      <c r="E813" s="4" t="n"/>
      <c r="F813" s="4" t="n"/>
      <c r="G813" s="5" t="n"/>
      <c r="H813" s="5" t="n"/>
      <c r="I813" s="5" t="n"/>
      <c r="J813" s="32" t="n"/>
      <c r="K813" s="32" t="n"/>
      <c r="L813" s="35">
        <f>IF(OR(J813="",K813=""),"",IFERROR(K813-J813,0))</f>
        <v/>
      </c>
      <c r="M813" s="32" t="n"/>
      <c r="N813" s="35">
        <f>IF(L813="","",IF(F813="Privé",0,L813-M813))</f>
        <v/>
      </c>
      <c r="O813" s="36">
        <f>IF(F813="","",IFERROR(VLOOKUP(F813,'Instellingen &amp; Instructies'!$A$8:$B$10,2,FALSE),0))</f>
        <v/>
      </c>
      <c r="P813" s="36">
        <f>IF(OR(N813="",O813=""),"",N813*O813)</f>
        <v/>
      </c>
      <c r="Q813" s="9">
        <f>IF(OR(J813="",K813=""),IF(OR(J813&lt;&gt;"",K813&lt;&gt;""),"Ontbrekende km-stand",""),IF(K813&lt;J813,"Controleer km-stand",IF(N813&lt;0,"Controleer privé km","OK")))</f>
        <v/>
      </c>
      <c r="R813" s="5" t="n"/>
    </row>
    <row r="814">
      <c r="A814" s="2">
        <f>IF(B814="","",COUNT($B$2:B814))</f>
        <v/>
      </c>
      <c r="B814" s="31" t="n"/>
      <c r="C814" s="4" t="n"/>
      <c r="D814" s="5" t="n"/>
      <c r="E814" s="4" t="n"/>
      <c r="F814" s="4" t="n"/>
      <c r="G814" s="5" t="n"/>
      <c r="H814" s="5" t="n"/>
      <c r="I814" s="5" t="n"/>
      <c r="J814" s="32" t="n"/>
      <c r="K814" s="32" t="n"/>
      <c r="L814" s="33">
        <f>IF(OR(J814="",K814=""),"",IFERROR(K814-J814,0))</f>
        <v/>
      </c>
      <c r="M814" s="32" t="n"/>
      <c r="N814" s="33">
        <f>IF(L814="","",IF(F814="Privé",0,L814-M814))</f>
        <v/>
      </c>
      <c r="O814" s="34">
        <f>IF(F814="","",IFERROR(VLOOKUP(F814,'Instellingen &amp; Instructies'!$A$8:$B$10,2,FALSE),0))</f>
        <v/>
      </c>
      <c r="P814" s="34">
        <f>IF(OR(N814="",O814=""),"",N814*O814)</f>
        <v/>
      </c>
      <c r="Q814" s="2">
        <f>IF(OR(J814="",K814=""),IF(OR(J814&lt;&gt;"",K814&lt;&gt;""),"Ontbrekende km-stand",""),IF(K814&lt;J814,"Controleer km-stand",IF(N814&lt;0,"Controleer privé km","OK")))</f>
        <v/>
      </c>
      <c r="R814" s="5" t="n"/>
    </row>
    <row r="815">
      <c r="A815" s="9">
        <f>IF(B815="","",COUNT($B$2:B815))</f>
        <v/>
      </c>
      <c r="B815" s="31" t="n"/>
      <c r="C815" s="4" t="n"/>
      <c r="D815" s="5" t="n"/>
      <c r="E815" s="4" t="n"/>
      <c r="F815" s="4" t="n"/>
      <c r="G815" s="5" t="n"/>
      <c r="H815" s="5" t="n"/>
      <c r="I815" s="5" t="n"/>
      <c r="J815" s="32" t="n"/>
      <c r="K815" s="32" t="n"/>
      <c r="L815" s="35">
        <f>IF(OR(J815="",K815=""),"",IFERROR(K815-J815,0))</f>
        <v/>
      </c>
      <c r="M815" s="32" t="n"/>
      <c r="N815" s="35">
        <f>IF(L815="","",IF(F815="Privé",0,L815-M815))</f>
        <v/>
      </c>
      <c r="O815" s="36">
        <f>IF(F815="","",IFERROR(VLOOKUP(F815,'Instellingen &amp; Instructies'!$A$8:$B$10,2,FALSE),0))</f>
        <v/>
      </c>
      <c r="P815" s="36">
        <f>IF(OR(N815="",O815=""),"",N815*O815)</f>
        <v/>
      </c>
      <c r="Q815" s="9">
        <f>IF(OR(J815="",K815=""),IF(OR(J815&lt;&gt;"",K815&lt;&gt;""),"Ontbrekende km-stand",""),IF(K815&lt;J815,"Controleer km-stand",IF(N815&lt;0,"Controleer privé km","OK")))</f>
        <v/>
      </c>
      <c r="R815" s="5" t="n"/>
    </row>
    <row r="816">
      <c r="A816" s="2">
        <f>IF(B816="","",COUNT($B$2:B816))</f>
        <v/>
      </c>
      <c r="B816" s="31" t="n"/>
      <c r="C816" s="4" t="n"/>
      <c r="D816" s="5" t="n"/>
      <c r="E816" s="4" t="n"/>
      <c r="F816" s="4" t="n"/>
      <c r="G816" s="5" t="n"/>
      <c r="H816" s="5" t="n"/>
      <c r="I816" s="5" t="n"/>
      <c r="J816" s="32" t="n"/>
      <c r="K816" s="32" t="n"/>
      <c r="L816" s="33">
        <f>IF(OR(J816="",K816=""),"",IFERROR(K816-J816,0))</f>
        <v/>
      </c>
      <c r="M816" s="32" t="n"/>
      <c r="N816" s="33">
        <f>IF(L816="","",IF(F816="Privé",0,L816-M816))</f>
        <v/>
      </c>
      <c r="O816" s="34">
        <f>IF(F816="","",IFERROR(VLOOKUP(F816,'Instellingen &amp; Instructies'!$A$8:$B$10,2,FALSE),0))</f>
        <v/>
      </c>
      <c r="P816" s="34">
        <f>IF(OR(N816="",O816=""),"",N816*O816)</f>
        <v/>
      </c>
      <c r="Q816" s="2">
        <f>IF(OR(J816="",K816=""),IF(OR(J816&lt;&gt;"",K816&lt;&gt;""),"Ontbrekende km-stand",""),IF(K816&lt;J816,"Controleer km-stand",IF(N816&lt;0,"Controleer privé km","OK")))</f>
        <v/>
      </c>
      <c r="R816" s="5" t="n"/>
    </row>
    <row r="817">
      <c r="A817" s="9">
        <f>IF(B817="","",COUNT($B$2:B817))</f>
        <v/>
      </c>
      <c r="B817" s="31" t="n"/>
      <c r="C817" s="4" t="n"/>
      <c r="D817" s="5" t="n"/>
      <c r="E817" s="4" t="n"/>
      <c r="F817" s="4" t="n"/>
      <c r="G817" s="5" t="n"/>
      <c r="H817" s="5" t="n"/>
      <c r="I817" s="5" t="n"/>
      <c r="J817" s="32" t="n"/>
      <c r="K817" s="32" t="n"/>
      <c r="L817" s="35">
        <f>IF(OR(J817="",K817=""),"",IFERROR(K817-J817,0))</f>
        <v/>
      </c>
      <c r="M817" s="32" t="n"/>
      <c r="N817" s="35">
        <f>IF(L817="","",IF(F817="Privé",0,L817-M817))</f>
        <v/>
      </c>
      <c r="O817" s="36">
        <f>IF(F817="","",IFERROR(VLOOKUP(F817,'Instellingen &amp; Instructies'!$A$8:$B$10,2,FALSE),0))</f>
        <v/>
      </c>
      <c r="P817" s="36">
        <f>IF(OR(N817="",O817=""),"",N817*O817)</f>
        <v/>
      </c>
      <c r="Q817" s="9">
        <f>IF(OR(J817="",K817=""),IF(OR(J817&lt;&gt;"",K817&lt;&gt;""),"Ontbrekende km-stand",""),IF(K817&lt;J817,"Controleer km-stand",IF(N817&lt;0,"Controleer privé km","OK")))</f>
        <v/>
      </c>
      <c r="R817" s="5" t="n"/>
    </row>
    <row r="818">
      <c r="A818" s="2">
        <f>IF(B818="","",COUNT($B$2:B818))</f>
        <v/>
      </c>
      <c r="B818" s="31" t="n"/>
      <c r="C818" s="4" t="n"/>
      <c r="D818" s="5" t="n"/>
      <c r="E818" s="4" t="n"/>
      <c r="F818" s="4" t="n"/>
      <c r="G818" s="5" t="n"/>
      <c r="H818" s="5" t="n"/>
      <c r="I818" s="5" t="n"/>
      <c r="J818" s="32" t="n"/>
      <c r="K818" s="32" t="n"/>
      <c r="L818" s="33">
        <f>IF(OR(J818="",K818=""),"",IFERROR(K818-J818,0))</f>
        <v/>
      </c>
      <c r="M818" s="32" t="n"/>
      <c r="N818" s="33">
        <f>IF(L818="","",IF(F818="Privé",0,L818-M818))</f>
        <v/>
      </c>
      <c r="O818" s="34">
        <f>IF(F818="","",IFERROR(VLOOKUP(F818,'Instellingen &amp; Instructies'!$A$8:$B$10,2,FALSE),0))</f>
        <v/>
      </c>
      <c r="P818" s="34">
        <f>IF(OR(N818="",O818=""),"",N818*O818)</f>
        <v/>
      </c>
      <c r="Q818" s="2">
        <f>IF(OR(J818="",K818=""),IF(OR(J818&lt;&gt;"",K818&lt;&gt;""),"Ontbrekende km-stand",""),IF(K818&lt;J818,"Controleer km-stand",IF(N818&lt;0,"Controleer privé km","OK")))</f>
        <v/>
      </c>
      <c r="R818" s="5" t="n"/>
    </row>
    <row r="819">
      <c r="A819" s="9">
        <f>IF(B819="","",COUNT($B$2:B819))</f>
        <v/>
      </c>
      <c r="B819" s="31" t="n"/>
      <c r="C819" s="4" t="n"/>
      <c r="D819" s="5" t="n"/>
      <c r="E819" s="4" t="n"/>
      <c r="F819" s="4" t="n"/>
      <c r="G819" s="5" t="n"/>
      <c r="H819" s="5" t="n"/>
      <c r="I819" s="5" t="n"/>
      <c r="J819" s="32" t="n"/>
      <c r="K819" s="32" t="n"/>
      <c r="L819" s="35">
        <f>IF(OR(J819="",K819=""),"",IFERROR(K819-J819,0))</f>
        <v/>
      </c>
      <c r="M819" s="32" t="n"/>
      <c r="N819" s="35">
        <f>IF(L819="","",IF(F819="Privé",0,L819-M819))</f>
        <v/>
      </c>
      <c r="O819" s="36">
        <f>IF(F819="","",IFERROR(VLOOKUP(F819,'Instellingen &amp; Instructies'!$A$8:$B$10,2,FALSE),0))</f>
        <v/>
      </c>
      <c r="P819" s="36">
        <f>IF(OR(N819="",O819=""),"",N819*O819)</f>
        <v/>
      </c>
      <c r="Q819" s="9">
        <f>IF(OR(J819="",K819=""),IF(OR(J819&lt;&gt;"",K819&lt;&gt;""),"Ontbrekende km-stand",""),IF(K819&lt;J819,"Controleer km-stand",IF(N819&lt;0,"Controleer privé km","OK")))</f>
        <v/>
      </c>
      <c r="R819" s="5" t="n"/>
    </row>
    <row r="820">
      <c r="A820" s="2">
        <f>IF(B820="","",COUNT($B$2:B820))</f>
        <v/>
      </c>
      <c r="B820" s="31" t="n"/>
      <c r="C820" s="4" t="n"/>
      <c r="D820" s="5" t="n"/>
      <c r="E820" s="4" t="n"/>
      <c r="F820" s="4" t="n"/>
      <c r="G820" s="5" t="n"/>
      <c r="H820" s="5" t="n"/>
      <c r="I820" s="5" t="n"/>
      <c r="J820" s="32" t="n"/>
      <c r="K820" s="32" t="n"/>
      <c r="L820" s="33">
        <f>IF(OR(J820="",K820=""),"",IFERROR(K820-J820,0))</f>
        <v/>
      </c>
      <c r="M820" s="32" t="n"/>
      <c r="N820" s="33">
        <f>IF(L820="","",IF(F820="Privé",0,L820-M820))</f>
        <v/>
      </c>
      <c r="O820" s="34">
        <f>IF(F820="","",IFERROR(VLOOKUP(F820,'Instellingen &amp; Instructies'!$A$8:$B$10,2,FALSE),0))</f>
        <v/>
      </c>
      <c r="P820" s="34">
        <f>IF(OR(N820="",O820=""),"",N820*O820)</f>
        <v/>
      </c>
      <c r="Q820" s="2">
        <f>IF(OR(J820="",K820=""),IF(OR(J820&lt;&gt;"",K820&lt;&gt;""),"Ontbrekende km-stand",""),IF(K820&lt;J820,"Controleer km-stand",IF(N820&lt;0,"Controleer privé km","OK")))</f>
        <v/>
      </c>
      <c r="R820" s="5" t="n"/>
    </row>
    <row r="821">
      <c r="A821" s="9">
        <f>IF(B821="","",COUNT($B$2:B821))</f>
        <v/>
      </c>
      <c r="B821" s="31" t="n"/>
      <c r="C821" s="4" t="n"/>
      <c r="D821" s="5" t="n"/>
      <c r="E821" s="4" t="n"/>
      <c r="F821" s="4" t="n"/>
      <c r="G821" s="5" t="n"/>
      <c r="H821" s="5" t="n"/>
      <c r="I821" s="5" t="n"/>
      <c r="J821" s="32" t="n"/>
      <c r="K821" s="32" t="n"/>
      <c r="L821" s="35">
        <f>IF(OR(J821="",K821=""),"",IFERROR(K821-J821,0))</f>
        <v/>
      </c>
      <c r="M821" s="32" t="n"/>
      <c r="N821" s="35">
        <f>IF(L821="","",IF(F821="Privé",0,L821-M821))</f>
        <v/>
      </c>
      <c r="O821" s="36">
        <f>IF(F821="","",IFERROR(VLOOKUP(F821,'Instellingen &amp; Instructies'!$A$8:$B$10,2,FALSE),0))</f>
        <v/>
      </c>
      <c r="P821" s="36">
        <f>IF(OR(N821="",O821=""),"",N821*O821)</f>
        <v/>
      </c>
      <c r="Q821" s="9">
        <f>IF(OR(J821="",K821=""),IF(OR(J821&lt;&gt;"",K821&lt;&gt;""),"Ontbrekende km-stand",""),IF(K821&lt;J821,"Controleer km-stand",IF(N821&lt;0,"Controleer privé km","OK")))</f>
        <v/>
      </c>
      <c r="R821" s="5" t="n"/>
    </row>
    <row r="822">
      <c r="A822" s="2">
        <f>IF(B822="","",COUNT($B$2:B822))</f>
        <v/>
      </c>
      <c r="B822" s="31" t="n"/>
      <c r="C822" s="4" t="n"/>
      <c r="D822" s="5" t="n"/>
      <c r="E822" s="4" t="n"/>
      <c r="F822" s="4" t="n"/>
      <c r="G822" s="5" t="n"/>
      <c r="H822" s="5" t="n"/>
      <c r="I822" s="5" t="n"/>
      <c r="J822" s="32" t="n"/>
      <c r="K822" s="32" t="n"/>
      <c r="L822" s="33">
        <f>IF(OR(J822="",K822=""),"",IFERROR(K822-J822,0))</f>
        <v/>
      </c>
      <c r="M822" s="32" t="n"/>
      <c r="N822" s="33">
        <f>IF(L822="","",IF(F822="Privé",0,L822-M822))</f>
        <v/>
      </c>
      <c r="O822" s="34">
        <f>IF(F822="","",IFERROR(VLOOKUP(F822,'Instellingen &amp; Instructies'!$A$8:$B$10,2,FALSE),0))</f>
        <v/>
      </c>
      <c r="P822" s="34">
        <f>IF(OR(N822="",O822=""),"",N822*O822)</f>
        <v/>
      </c>
      <c r="Q822" s="2">
        <f>IF(OR(J822="",K822=""),IF(OR(J822&lt;&gt;"",K822&lt;&gt;""),"Ontbrekende km-stand",""),IF(K822&lt;J822,"Controleer km-stand",IF(N822&lt;0,"Controleer privé km","OK")))</f>
        <v/>
      </c>
      <c r="R822" s="5" t="n"/>
    </row>
    <row r="823">
      <c r="A823" s="9">
        <f>IF(B823="","",COUNT($B$2:B823))</f>
        <v/>
      </c>
      <c r="B823" s="31" t="n"/>
      <c r="C823" s="4" t="n"/>
      <c r="D823" s="5" t="n"/>
      <c r="E823" s="4" t="n"/>
      <c r="F823" s="4" t="n"/>
      <c r="G823" s="5" t="n"/>
      <c r="H823" s="5" t="n"/>
      <c r="I823" s="5" t="n"/>
      <c r="J823" s="32" t="n"/>
      <c r="K823" s="32" t="n"/>
      <c r="L823" s="35">
        <f>IF(OR(J823="",K823=""),"",IFERROR(K823-J823,0))</f>
        <v/>
      </c>
      <c r="M823" s="32" t="n"/>
      <c r="N823" s="35">
        <f>IF(L823="","",IF(F823="Privé",0,L823-M823))</f>
        <v/>
      </c>
      <c r="O823" s="36">
        <f>IF(F823="","",IFERROR(VLOOKUP(F823,'Instellingen &amp; Instructies'!$A$8:$B$10,2,FALSE),0))</f>
        <v/>
      </c>
      <c r="P823" s="36">
        <f>IF(OR(N823="",O823=""),"",N823*O823)</f>
        <v/>
      </c>
      <c r="Q823" s="9">
        <f>IF(OR(J823="",K823=""),IF(OR(J823&lt;&gt;"",K823&lt;&gt;""),"Ontbrekende km-stand",""),IF(K823&lt;J823,"Controleer km-stand",IF(N823&lt;0,"Controleer privé km","OK")))</f>
        <v/>
      </c>
      <c r="R823" s="5" t="n"/>
    </row>
    <row r="824">
      <c r="A824" s="2">
        <f>IF(B824="","",COUNT($B$2:B824))</f>
        <v/>
      </c>
      <c r="B824" s="31" t="n"/>
      <c r="C824" s="4" t="n"/>
      <c r="D824" s="5" t="n"/>
      <c r="E824" s="4" t="n"/>
      <c r="F824" s="4" t="n"/>
      <c r="G824" s="5" t="n"/>
      <c r="H824" s="5" t="n"/>
      <c r="I824" s="5" t="n"/>
      <c r="J824" s="32" t="n"/>
      <c r="K824" s="32" t="n"/>
      <c r="L824" s="33">
        <f>IF(OR(J824="",K824=""),"",IFERROR(K824-J824,0))</f>
        <v/>
      </c>
      <c r="M824" s="32" t="n"/>
      <c r="N824" s="33">
        <f>IF(L824="","",IF(F824="Privé",0,L824-M824))</f>
        <v/>
      </c>
      <c r="O824" s="34">
        <f>IF(F824="","",IFERROR(VLOOKUP(F824,'Instellingen &amp; Instructies'!$A$8:$B$10,2,FALSE),0))</f>
        <v/>
      </c>
      <c r="P824" s="34">
        <f>IF(OR(N824="",O824=""),"",N824*O824)</f>
        <v/>
      </c>
      <c r="Q824" s="2">
        <f>IF(OR(J824="",K824=""),IF(OR(J824&lt;&gt;"",K824&lt;&gt;""),"Ontbrekende km-stand",""),IF(K824&lt;J824,"Controleer km-stand",IF(N824&lt;0,"Controleer privé km","OK")))</f>
        <v/>
      </c>
      <c r="R824" s="5" t="n"/>
    </row>
    <row r="825">
      <c r="A825" s="9">
        <f>IF(B825="","",COUNT($B$2:B825))</f>
        <v/>
      </c>
      <c r="B825" s="31" t="n"/>
      <c r="C825" s="4" t="n"/>
      <c r="D825" s="5" t="n"/>
      <c r="E825" s="4" t="n"/>
      <c r="F825" s="4" t="n"/>
      <c r="G825" s="5" t="n"/>
      <c r="H825" s="5" t="n"/>
      <c r="I825" s="5" t="n"/>
      <c r="J825" s="32" t="n"/>
      <c r="K825" s="32" t="n"/>
      <c r="L825" s="35">
        <f>IF(OR(J825="",K825=""),"",IFERROR(K825-J825,0))</f>
        <v/>
      </c>
      <c r="M825" s="32" t="n"/>
      <c r="N825" s="35">
        <f>IF(L825="","",IF(F825="Privé",0,L825-M825))</f>
        <v/>
      </c>
      <c r="O825" s="36">
        <f>IF(F825="","",IFERROR(VLOOKUP(F825,'Instellingen &amp; Instructies'!$A$8:$B$10,2,FALSE),0))</f>
        <v/>
      </c>
      <c r="P825" s="36">
        <f>IF(OR(N825="",O825=""),"",N825*O825)</f>
        <v/>
      </c>
      <c r="Q825" s="9">
        <f>IF(OR(J825="",K825=""),IF(OR(J825&lt;&gt;"",K825&lt;&gt;""),"Ontbrekende km-stand",""),IF(K825&lt;J825,"Controleer km-stand",IF(N825&lt;0,"Controleer privé km","OK")))</f>
        <v/>
      </c>
      <c r="R825" s="5" t="n"/>
    </row>
    <row r="826">
      <c r="A826" s="2">
        <f>IF(B826="","",COUNT($B$2:B826))</f>
        <v/>
      </c>
      <c r="B826" s="31" t="n"/>
      <c r="C826" s="4" t="n"/>
      <c r="D826" s="5" t="n"/>
      <c r="E826" s="4" t="n"/>
      <c r="F826" s="4" t="n"/>
      <c r="G826" s="5" t="n"/>
      <c r="H826" s="5" t="n"/>
      <c r="I826" s="5" t="n"/>
      <c r="J826" s="32" t="n"/>
      <c r="K826" s="32" t="n"/>
      <c r="L826" s="33">
        <f>IF(OR(J826="",K826=""),"",IFERROR(K826-J826,0))</f>
        <v/>
      </c>
      <c r="M826" s="32" t="n"/>
      <c r="N826" s="33">
        <f>IF(L826="","",IF(F826="Privé",0,L826-M826))</f>
        <v/>
      </c>
      <c r="O826" s="34">
        <f>IF(F826="","",IFERROR(VLOOKUP(F826,'Instellingen &amp; Instructies'!$A$8:$B$10,2,FALSE),0))</f>
        <v/>
      </c>
      <c r="P826" s="34">
        <f>IF(OR(N826="",O826=""),"",N826*O826)</f>
        <v/>
      </c>
      <c r="Q826" s="2">
        <f>IF(OR(J826="",K826=""),IF(OR(J826&lt;&gt;"",K826&lt;&gt;""),"Ontbrekende km-stand",""),IF(K826&lt;J826,"Controleer km-stand",IF(N826&lt;0,"Controleer privé km","OK")))</f>
        <v/>
      </c>
      <c r="R826" s="5" t="n"/>
    </row>
    <row r="827">
      <c r="A827" s="9">
        <f>IF(B827="","",COUNT($B$2:B827))</f>
        <v/>
      </c>
      <c r="B827" s="31" t="n"/>
      <c r="C827" s="4" t="n"/>
      <c r="D827" s="5" t="n"/>
      <c r="E827" s="4" t="n"/>
      <c r="F827" s="4" t="n"/>
      <c r="G827" s="5" t="n"/>
      <c r="H827" s="5" t="n"/>
      <c r="I827" s="5" t="n"/>
      <c r="J827" s="32" t="n"/>
      <c r="K827" s="32" t="n"/>
      <c r="L827" s="35">
        <f>IF(OR(J827="",K827=""),"",IFERROR(K827-J827,0))</f>
        <v/>
      </c>
      <c r="M827" s="32" t="n"/>
      <c r="N827" s="35">
        <f>IF(L827="","",IF(F827="Privé",0,L827-M827))</f>
        <v/>
      </c>
      <c r="O827" s="36">
        <f>IF(F827="","",IFERROR(VLOOKUP(F827,'Instellingen &amp; Instructies'!$A$8:$B$10,2,FALSE),0))</f>
        <v/>
      </c>
      <c r="P827" s="36">
        <f>IF(OR(N827="",O827=""),"",N827*O827)</f>
        <v/>
      </c>
      <c r="Q827" s="9">
        <f>IF(OR(J827="",K827=""),IF(OR(J827&lt;&gt;"",K827&lt;&gt;""),"Ontbrekende km-stand",""),IF(K827&lt;J827,"Controleer km-stand",IF(N827&lt;0,"Controleer privé km","OK")))</f>
        <v/>
      </c>
      <c r="R827" s="5" t="n"/>
    </row>
    <row r="828">
      <c r="A828" s="2">
        <f>IF(B828="","",COUNT($B$2:B828))</f>
        <v/>
      </c>
      <c r="B828" s="31" t="n"/>
      <c r="C828" s="4" t="n"/>
      <c r="D828" s="5" t="n"/>
      <c r="E828" s="4" t="n"/>
      <c r="F828" s="4" t="n"/>
      <c r="G828" s="5" t="n"/>
      <c r="H828" s="5" t="n"/>
      <c r="I828" s="5" t="n"/>
      <c r="J828" s="32" t="n"/>
      <c r="K828" s="32" t="n"/>
      <c r="L828" s="33">
        <f>IF(OR(J828="",K828=""),"",IFERROR(K828-J828,0))</f>
        <v/>
      </c>
      <c r="M828" s="32" t="n"/>
      <c r="N828" s="33">
        <f>IF(L828="","",IF(F828="Privé",0,L828-M828))</f>
        <v/>
      </c>
      <c r="O828" s="34">
        <f>IF(F828="","",IFERROR(VLOOKUP(F828,'Instellingen &amp; Instructies'!$A$8:$B$10,2,FALSE),0))</f>
        <v/>
      </c>
      <c r="P828" s="34">
        <f>IF(OR(N828="",O828=""),"",N828*O828)</f>
        <v/>
      </c>
      <c r="Q828" s="2">
        <f>IF(OR(J828="",K828=""),IF(OR(J828&lt;&gt;"",K828&lt;&gt;""),"Ontbrekende km-stand",""),IF(K828&lt;J828,"Controleer km-stand",IF(N828&lt;0,"Controleer privé km","OK")))</f>
        <v/>
      </c>
      <c r="R828" s="5" t="n"/>
    </row>
    <row r="829">
      <c r="A829" s="9">
        <f>IF(B829="","",COUNT($B$2:B829))</f>
        <v/>
      </c>
      <c r="B829" s="31" t="n"/>
      <c r="C829" s="4" t="n"/>
      <c r="D829" s="5" t="n"/>
      <c r="E829" s="4" t="n"/>
      <c r="F829" s="4" t="n"/>
      <c r="G829" s="5" t="n"/>
      <c r="H829" s="5" t="n"/>
      <c r="I829" s="5" t="n"/>
      <c r="J829" s="32" t="n"/>
      <c r="K829" s="32" t="n"/>
      <c r="L829" s="35">
        <f>IF(OR(J829="",K829=""),"",IFERROR(K829-J829,0))</f>
        <v/>
      </c>
      <c r="M829" s="32" t="n"/>
      <c r="N829" s="35">
        <f>IF(L829="","",IF(F829="Privé",0,L829-M829))</f>
        <v/>
      </c>
      <c r="O829" s="36">
        <f>IF(F829="","",IFERROR(VLOOKUP(F829,'Instellingen &amp; Instructies'!$A$8:$B$10,2,FALSE),0))</f>
        <v/>
      </c>
      <c r="P829" s="36">
        <f>IF(OR(N829="",O829=""),"",N829*O829)</f>
        <v/>
      </c>
      <c r="Q829" s="9">
        <f>IF(OR(J829="",K829=""),IF(OR(J829&lt;&gt;"",K829&lt;&gt;""),"Ontbrekende km-stand",""),IF(K829&lt;J829,"Controleer km-stand",IF(N829&lt;0,"Controleer privé km","OK")))</f>
        <v/>
      </c>
      <c r="R829" s="5" t="n"/>
    </row>
    <row r="830">
      <c r="A830" s="2">
        <f>IF(B830="","",COUNT($B$2:B830))</f>
        <v/>
      </c>
      <c r="B830" s="31" t="n"/>
      <c r="C830" s="4" t="n"/>
      <c r="D830" s="5" t="n"/>
      <c r="E830" s="4" t="n"/>
      <c r="F830" s="4" t="n"/>
      <c r="G830" s="5" t="n"/>
      <c r="H830" s="5" t="n"/>
      <c r="I830" s="5" t="n"/>
      <c r="J830" s="32" t="n"/>
      <c r="K830" s="32" t="n"/>
      <c r="L830" s="33">
        <f>IF(OR(J830="",K830=""),"",IFERROR(K830-J830,0))</f>
        <v/>
      </c>
      <c r="M830" s="32" t="n"/>
      <c r="N830" s="33">
        <f>IF(L830="","",IF(F830="Privé",0,L830-M830))</f>
        <v/>
      </c>
      <c r="O830" s="34">
        <f>IF(F830="","",IFERROR(VLOOKUP(F830,'Instellingen &amp; Instructies'!$A$8:$B$10,2,FALSE),0))</f>
        <v/>
      </c>
      <c r="P830" s="34">
        <f>IF(OR(N830="",O830=""),"",N830*O830)</f>
        <v/>
      </c>
      <c r="Q830" s="2">
        <f>IF(OR(J830="",K830=""),IF(OR(J830&lt;&gt;"",K830&lt;&gt;""),"Ontbrekende km-stand",""),IF(K830&lt;J830,"Controleer km-stand",IF(N830&lt;0,"Controleer privé km","OK")))</f>
        <v/>
      </c>
      <c r="R830" s="5" t="n"/>
    </row>
    <row r="831">
      <c r="A831" s="9">
        <f>IF(B831="","",COUNT($B$2:B831))</f>
        <v/>
      </c>
      <c r="B831" s="31" t="n"/>
      <c r="C831" s="4" t="n"/>
      <c r="D831" s="5" t="n"/>
      <c r="E831" s="4" t="n"/>
      <c r="F831" s="4" t="n"/>
      <c r="G831" s="5" t="n"/>
      <c r="H831" s="5" t="n"/>
      <c r="I831" s="5" t="n"/>
      <c r="J831" s="32" t="n"/>
      <c r="K831" s="32" t="n"/>
      <c r="L831" s="35">
        <f>IF(OR(J831="",K831=""),"",IFERROR(K831-J831,0))</f>
        <v/>
      </c>
      <c r="M831" s="32" t="n"/>
      <c r="N831" s="35">
        <f>IF(L831="","",IF(F831="Privé",0,L831-M831))</f>
        <v/>
      </c>
      <c r="O831" s="36">
        <f>IF(F831="","",IFERROR(VLOOKUP(F831,'Instellingen &amp; Instructies'!$A$8:$B$10,2,FALSE),0))</f>
        <v/>
      </c>
      <c r="P831" s="36">
        <f>IF(OR(N831="",O831=""),"",N831*O831)</f>
        <v/>
      </c>
      <c r="Q831" s="9">
        <f>IF(OR(J831="",K831=""),IF(OR(J831&lt;&gt;"",K831&lt;&gt;""),"Ontbrekende km-stand",""),IF(K831&lt;J831,"Controleer km-stand",IF(N831&lt;0,"Controleer privé km","OK")))</f>
        <v/>
      </c>
      <c r="R831" s="5" t="n"/>
    </row>
    <row r="832">
      <c r="A832" s="2">
        <f>IF(B832="","",COUNT($B$2:B832))</f>
        <v/>
      </c>
      <c r="B832" s="31" t="n"/>
      <c r="C832" s="4" t="n"/>
      <c r="D832" s="5" t="n"/>
      <c r="E832" s="4" t="n"/>
      <c r="F832" s="4" t="n"/>
      <c r="G832" s="5" t="n"/>
      <c r="H832" s="5" t="n"/>
      <c r="I832" s="5" t="n"/>
      <c r="J832" s="32" t="n"/>
      <c r="K832" s="32" t="n"/>
      <c r="L832" s="33">
        <f>IF(OR(J832="",K832=""),"",IFERROR(K832-J832,0))</f>
        <v/>
      </c>
      <c r="M832" s="32" t="n"/>
      <c r="N832" s="33">
        <f>IF(L832="","",IF(F832="Privé",0,L832-M832))</f>
        <v/>
      </c>
      <c r="O832" s="34">
        <f>IF(F832="","",IFERROR(VLOOKUP(F832,'Instellingen &amp; Instructies'!$A$8:$B$10,2,FALSE),0))</f>
        <v/>
      </c>
      <c r="P832" s="34">
        <f>IF(OR(N832="",O832=""),"",N832*O832)</f>
        <v/>
      </c>
      <c r="Q832" s="2">
        <f>IF(OR(J832="",K832=""),IF(OR(J832&lt;&gt;"",K832&lt;&gt;""),"Ontbrekende km-stand",""),IF(K832&lt;J832,"Controleer km-stand",IF(N832&lt;0,"Controleer privé km","OK")))</f>
        <v/>
      </c>
      <c r="R832" s="5" t="n"/>
    </row>
    <row r="833">
      <c r="A833" s="9">
        <f>IF(B833="","",COUNT($B$2:B833))</f>
        <v/>
      </c>
      <c r="B833" s="31" t="n"/>
      <c r="C833" s="4" t="n"/>
      <c r="D833" s="5" t="n"/>
      <c r="E833" s="4" t="n"/>
      <c r="F833" s="4" t="n"/>
      <c r="G833" s="5" t="n"/>
      <c r="H833" s="5" t="n"/>
      <c r="I833" s="5" t="n"/>
      <c r="J833" s="32" t="n"/>
      <c r="K833" s="32" t="n"/>
      <c r="L833" s="35">
        <f>IF(OR(J833="",K833=""),"",IFERROR(K833-J833,0))</f>
        <v/>
      </c>
      <c r="M833" s="32" t="n"/>
      <c r="N833" s="35">
        <f>IF(L833="","",IF(F833="Privé",0,L833-M833))</f>
        <v/>
      </c>
      <c r="O833" s="36">
        <f>IF(F833="","",IFERROR(VLOOKUP(F833,'Instellingen &amp; Instructies'!$A$8:$B$10,2,FALSE),0))</f>
        <v/>
      </c>
      <c r="P833" s="36">
        <f>IF(OR(N833="",O833=""),"",N833*O833)</f>
        <v/>
      </c>
      <c r="Q833" s="9">
        <f>IF(OR(J833="",K833=""),IF(OR(J833&lt;&gt;"",K833&lt;&gt;""),"Ontbrekende km-stand",""),IF(K833&lt;J833,"Controleer km-stand",IF(N833&lt;0,"Controleer privé km","OK")))</f>
        <v/>
      </c>
      <c r="R833" s="5" t="n"/>
    </row>
    <row r="834">
      <c r="A834" s="2">
        <f>IF(B834="","",COUNT($B$2:B834))</f>
        <v/>
      </c>
      <c r="B834" s="31" t="n"/>
      <c r="C834" s="4" t="n"/>
      <c r="D834" s="5" t="n"/>
      <c r="E834" s="4" t="n"/>
      <c r="F834" s="4" t="n"/>
      <c r="G834" s="5" t="n"/>
      <c r="H834" s="5" t="n"/>
      <c r="I834" s="5" t="n"/>
      <c r="J834" s="32" t="n"/>
      <c r="K834" s="32" t="n"/>
      <c r="L834" s="33">
        <f>IF(OR(J834="",K834=""),"",IFERROR(K834-J834,0))</f>
        <v/>
      </c>
      <c r="M834" s="32" t="n"/>
      <c r="N834" s="33">
        <f>IF(L834="","",IF(F834="Privé",0,L834-M834))</f>
        <v/>
      </c>
      <c r="O834" s="34">
        <f>IF(F834="","",IFERROR(VLOOKUP(F834,'Instellingen &amp; Instructies'!$A$8:$B$10,2,FALSE),0))</f>
        <v/>
      </c>
      <c r="P834" s="34">
        <f>IF(OR(N834="",O834=""),"",N834*O834)</f>
        <v/>
      </c>
      <c r="Q834" s="2">
        <f>IF(OR(J834="",K834=""),IF(OR(J834&lt;&gt;"",K834&lt;&gt;""),"Ontbrekende km-stand",""),IF(K834&lt;J834,"Controleer km-stand",IF(N834&lt;0,"Controleer privé km","OK")))</f>
        <v/>
      </c>
      <c r="R834" s="5" t="n"/>
    </row>
    <row r="835">
      <c r="A835" s="9">
        <f>IF(B835="","",COUNT($B$2:B835))</f>
        <v/>
      </c>
      <c r="B835" s="31" t="n"/>
      <c r="C835" s="4" t="n"/>
      <c r="D835" s="5" t="n"/>
      <c r="E835" s="4" t="n"/>
      <c r="F835" s="4" t="n"/>
      <c r="G835" s="5" t="n"/>
      <c r="H835" s="5" t="n"/>
      <c r="I835" s="5" t="n"/>
      <c r="J835" s="32" t="n"/>
      <c r="K835" s="32" t="n"/>
      <c r="L835" s="35">
        <f>IF(OR(J835="",K835=""),"",IFERROR(K835-J835,0))</f>
        <v/>
      </c>
      <c r="M835" s="32" t="n"/>
      <c r="N835" s="35">
        <f>IF(L835="","",IF(F835="Privé",0,L835-M835))</f>
        <v/>
      </c>
      <c r="O835" s="36">
        <f>IF(F835="","",IFERROR(VLOOKUP(F835,'Instellingen &amp; Instructies'!$A$8:$B$10,2,FALSE),0))</f>
        <v/>
      </c>
      <c r="P835" s="36">
        <f>IF(OR(N835="",O835=""),"",N835*O835)</f>
        <v/>
      </c>
      <c r="Q835" s="9">
        <f>IF(OR(J835="",K835=""),IF(OR(J835&lt;&gt;"",K835&lt;&gt;""),"Ontbrekende km-stand",""),IF(K835&lt;J835,"Controleer km-stand",IF(N835&lt;0,"Controleer privé km","OK")))</f>
        <v/>
      </c>
      <c r="R835" s="5" t="n"/>
    </row>
    <row r="836">
      <c r="A836" s="2">
        <f>IF(B836="","",COUNT($B$2:B836))</f>
        <v/>
      </c>
      <c r="B836" s="31" t="n"/>
      <c r="C836" s="4" t="n"/>
      <c r="D836" s="5" t="n"/>
      <c r="E836" s="4" t="n"/>
      <c r="F836" s="4" t="n"/>
      <c r="G836" s="5" t="n"/>
      <c r="H836" s="5" t="n"/>
      <c r="I836" s="5" t="n"/>
      <c r="J836" s="32" t="n"/>
      <c r="K836" s="32" t="n"/>
      <c r="L836" s="33">
        <f>IF(OR(J836="",K836=""),"",IFERROR(K836-J836,0))</f>
        <v/>
      </c>
      <c r="M836" s="32" t="n"/>
      <c r="N836" s="33">
        <f>IF(L836="","",IF(F836="Privé",0,L836-M836))</f>
        <v/>
      </c>
      <c r="O836" s="34">
        <f>IF(F836="","",IFERROR(VLOOKUP(F836,'Instellingen &amp; Instructies'!$A$8:$B$10,2,FALSE),0))</f>
        <v/>
      </c>
      <c r="P836" s="34">
        <f>IF(OR(N836="",O836=""),"",N836*O836)</f>
        <v/>
      </c>
      <c r="Q836" s="2">
        <f>IF(OR(J836="",K836=""),IF(OR(J836&lt;&gt;"",K836&lt;&gt;""),"Ontbrekende km-stand",""),IF(K836&lt;J836,"Controleer km-stand",IF(N836&lt;0,"Controleer privé km","OK")))</f>
        <v/>
      </c>
      <c r="R836" s="5" t="n"/>
    </row>
    <row r="837">
      <c r="A837" s="9">
        <f>IF(B837="","",COUNT($B$2:B837))</f>
        <v/>
      </c>
      <c r="B837" s="31" t="n"/>
      <c r="C837" s="4" t="n"/>
      <c r="D837" s="5" t="n"/>
      <c r="E837" s="4" t="n"/>
      <c r="F837" s="4" t="n"/>
      <c r="G837" s="5" t="n"/>
      <c r="H837" s="5" t="n"/>
      <c r="I837" s="5" t="n"/>
      <c r="J837" s="32" t="n"/>
      <c r="K837" s="32" t="n"/>
      <c r="L837" s="35">
        <f>IF(OR(J837="",K837=""),"",IFERROR(K837-J837,0))</f>
        <v/>
      </c>
      <c r="M837" s="32" t="n"/>
      <c r="N837" s="35">
        <f>IF(L837="","",IF(F837="Privé",0,L837-M837))</f>
        <v/>
      </c>
      <c r="O837" s="36">
        <f>IF(F837="","",IFERROR(VLOOKUP(F837,'Instellingen &amp; Instructies'!$A$8:$B$10,2,FALSE),0))</f>
        <v/>
      </c>
      <c r="P837" s="36">
        <f>IF(OR(N837="",O837=""),"",N837*O837)</f>
        <v/>
      </c>
      <c r="Q837" s="9">
        <f>IF(OR(J837="",K837=""),IF(OR(J837&lt;&gt;"",K837&lt;&gt;""),"Ontbrekende km-stand",""),IF(K837&lt;J837,"Controleer km-stand",IF(N837&lt;0,"Controleer privé km","OK")))</f>
        <v/>
      </c>
      <c r="R837" s="5" t="n"/>
    </row>
    <row r="838">
      <c r="A838" s="2">
        <f>IF(B838="","",COUNT($B$2:B838))</f>
        <v/>
      </c>
      <c r="B838" s="31" t="n"/>
      <c r="C838" s="4" t="n"/>
      <c r="D838" s="5" t="n"/>
      <c r="E838" s="4" t="n"/>
      <c r="F838" s="4" t="n"/>
      <c r="G838" s="5" t="n"/>
      <c r="H838" s="5" t="n"/>
      <c r="I838" s="5" t="n"/>
      <c r="J838" s="32" t="n"/>
      <c r="K838" s="32" t="n"/>
      <c r="L838" s="33">
        <f>IF(OR(J838="",K838=""),"",IFERROR(K838-J838,0))</f>
        <v/>
      </c>
      <c r="M838" s="32" t="n"/>
      <c r="N838" s="33">
        <f>IF(L838="","",IF(F838="Privé",0,L838-M838))</f>
        <v/>
      </c>
      <c r="O838" s="34">
        <f>IF(F838="","",IFERROR(VLOOKUP(F838,'Instellingen &amp; Instructies'!$A$8:$B$10,2,FALSE),0))</f>
        <v/>
      </c>
      <c r="P838" s="34">
        <f>IF(OR(N838="",O838=""),"",N838*O838)</f>
        <v/>
      </c>
      <c r="Q838" s="2">
        <f>IF(OR(J838="",K838=""),IF(OR(J838&lt;&gt;"",K838&lt;&gt;""),"Ontbrekende km-stand",""),IF(K838&lt;J838,"Controleer km-stand",IF(N838&lt;0,"Controleer privé km","OK")))</f>
        <v/>
      </c>
      <c r="R838" s="5" t="n"/>
    </row>
    <row r="839">
      <c r="A839" s="9">
        <f>IF(B839="","",COUNT($B$2:B839))</f>
        <v/>
      </c>
      <c r="B839" s="31" t="n"/>
      <c r="C839" s="4" t="n"/>
      <c r="D839" s="5" t="n"/>
      <c r="E839" s="4" t="n"/>
      <c r="F839" s="4" t="n"/>
      <c r="G839" s="5" t="n"/>
      <c r="H839" s="5" t="n"/>
      <c r="I839" s="5" t="n"/>
      <c r="J839" s="32" t="n"/>
      <c r="K839" s="32" t="n"/>
      <c r="L839" s="35">
        <f>IF(OR(J839="",K839=""),"",IFERROR(K839-J839,0))</f>
        <v/>
      </c>
      <c r="M839" s="32" t="n"/>
      <c r="N839" s="35">
        <f>IF(L839="","",IF(F839="Privé",0,L839-M839))</f>
        <v/>
      </c>
      <c r="O839" s="36">
        <f>IF(F839="","",IFERROR(VLOOKUP(F839,'Instellingen &amp; Instructies'!$A$8:$B$10,2,FALSE),0))</f>
        <v/>
      </c>
      <c r="P839" s="36">
        <f>IF(OR(N839="",O839=""),"",N839*O839)</f>
        <v/>
      </c>
      <c r="Q839" s="9">
        <f>IF(OR(J839="",K839=""),IF(OR(J839&lt;&gt;"",K839&lt;&gt;""),"Ontbrekende km-stand",""),IF(K839&lt;J839,"Controleer km-stand",IF(N839&lt;0,"Controleer privé km","OK")))</f>
        <v/>
      </c>
      <c r="R839" s="5" t="n"/>
    </row>
    <row r="840">
      <c r="A840" s="2">
        <f>IF(B840="","",COUNT($B$2:B840))</f>
        <v/>
      </c>
      <c r="B840" s="31" t="n"/>
      <c r="C840" s="4" t="n"/>
      <c r="D840" s="5" t="n"/>
      <c r="E840" s="4" t="n"/>
      <c r="F840" s="4" t="n"/>
      <c r="G840" s="5" t="n"/>
      <c r="H840" s="5" t="n"/>
      <c r="I840" s="5" t="n"/>
      <c r="J840" s="32" t="n"/>
      <c r="K840" s="32" t="n"/>
      <c r="L840" s="33">
        <f>IF(OR(J840="",K840=""),"",IFERROR(K840-J840,0))</f>
        <v/>
      </c>
      <c r="M840" s="32" t="n"/>
      <c r="N840" s="33">
        <f>IF(L840="","",IF(F840="Privé",0,L840-M840))</f>
        <v/>
      </c>
      <c r="O840" s="34">
        <f>IF(F840="","",IFERROR(VLOOKUP(F840,'Instellingen &amp; Instructies'!$A$8:$B$10,2,FALSE),0))</f>
        <v/>
      </c>
      <c r="P840" s="34">
        <f>IF(OR(N840="",O840=""),"",N840*O840)</f>
        <v/>
      </c>
      <c r="Q840" s="2">
        <f>IF(OR(J840="",K840=""),IF(OR(J840&lt;&gt;"",K840&lt;&gt;""),"Ontbrekende km-stand",""),IF(K840&lt;J840,"Controleer km-stand",IF(N840&lt;0,"Controleer privé km","OK")))</f>
        <v/>
      </c>
      <c r="R840" s="5" t="n"/>
    </row>
    <row r="841">
      <c r="A841" s="9">
        <f>IF(B841="","",COUNT($B$2:B841))</f>
        <v/>
      </c>
      <c r="B841" s="31" t="n"/>
      <c r="C841" s="4" t="n"/>
      <c r="D841" s="5" t="n"/>
      <c r="E841" s="4" t="n"/>
      <c r="F841" s="4" t="n"/>
      <c r="G841" s="5" t="n"/>
      <c r="H841" s="5" t="n"/>
      <c r="I841" s="5" t="n"/>
      <c r="J841" s="32" t="n"/>
      <c r="K841" s="32" t="n"/>
      <c r="L841" s="35">
        <f>IF(OR(J841="",K841=""),"",IFERROR(K841-J841,0))</f>
        <v/>
      </c>
      <c r="M841" s="32" t="n"/>
      <c r="N841" s="35">
        <f>IF(L841="","",IF(F841="Privé",0,L841-M841))</f>
        <v/>
      </c>
      <c r="O841" s="36">
        <f>IF(F841="","",IFERROR(VLOOKUP(F841,'Instellingen &amp; Instructies'!$A$8:$B$10,2,FALSE),0))</f>
        <v/>
      </c>
      <c r="P841" s="36">
        <f>IF(OR(N841="",O841=""),"",N841*O841)</f>
        <v/>
      </c>
      <c r="Q841" s="9">
        <f>IF(OR(J841="",K841=""),IF(OR(J841&lt;&gt;"",K841&lt;&gt;""),"Ontbrekende km-stand",""),IF(K841&lt;J841,"Controleer km-stand",IF(N841&lt;0,"Controleer privé km","OK")))</f>
        <v/>
      </c>
      <c r="R841" s="5" t="n"/>
    </row>
    <row r="842">
      <c r="A842" s="2">
        <f>IF(B842="","",COUNT($B$2:B842))</f>
        <v/>
      </c>
      <c r="B842" s="31" t="n"/>
      <c r="C842" s="4" t="n"/>
      <c r="D842" s="5" t="n"/>
      <c r="E842" s="4" t="n"/>
      <c r="F842" s="4" t="n"/>
      <c r="G842" s="5" t="n"/>
      <c r="H842" s="5" t="n"/>
      <c r="I842" s="5" t="n"/>
      <c r="J842" s="32" t="n"/>
      <c r="K842" s="32" t="n"/>
      <c r="L842" s="33">
        <f>IF(OR(J842="",K842=""),"",IFERROR(K842-J842,0))</f>
        <v/>
      </c>
      <c r="M842" s="32" t="n"/>
      <c r="N842" s="33">
        <f>IF(L842="","",IF(F842="Privé",0,L842-M842))</f>
        <v/>
      </c>
      <c r="O842" s="34">
        <f>IF(F842="","",IFERROR(VLOOKUP(F842,'Instellingen &amp; Instructies'!$A$8:$B$10,2,FALSE),0))</f>
        <v/>
      </c>
      <c r="P842" s="34">
        <f>IF(OR(N842="",O842=""),"",N842*O842)</f>
        <v/>
      </c>
      <c r="Q842" s="2">
        <f>IF(OR(J842="",K842=""),IF(OR(J842&lt;&gt;"",K842&lt;&gt;""),"Ontbrekende km-stand",""),IF(K842&lt;J842,"Controleer km-stand",IF(N842&lt;0,"Controleer privé km","OK")))</f>
        <v/>
      </c>
      <c r="R842" s="5" t="n"/>
    </row>
    <row r="843">
      <c r="A843" s="9">
        <f>IF(B843="","",COUNT($B$2:B843))</f>
        <v/>
      </c>
      <c r="B843" s="31" t="n"/>
      <c r="C843" s="4" t="n"/>
      <c r="D843" s="5" t="n"/>
      <c r="E843" s="4" t="n"/>
      <c r="F843" s="4" t="n"/>
      <c r="G843" s="5" t="n"/>
      <c r="H843" s="5" t="n"/>
      <c r="I843" s="5" t="n"/>
      <c r="J843" s="32" t="n"/>
      <c r="K843" s="32" t="n"/>
      <c r="L843" s="35">
        <f>IF(OR(J843="",K843=""),"",IFERROR(K843-J843,0))</f>
        <v/>
      </c>
      <c r="M843" s="32" t="n"/>
      <c r="N843" s="35">
        <f>IF(L843="","",IF(F843="Privé",0,L843-M843))</f>
        <v/>
      </c>
      <c r="O843" s="36">
        <f>IF(F843="","",IFERROR(VLOOKUP(F843,'Instellingen &amp; Instructies'!$A$8:$B$10,2,FALSE),0))</f>
        <v/>
      </c>
      <c r="P843" s="36">
        <f>IF(OR(N843="",O843=""),"",N843*O843)</f>
        <v/>
      </c>
      <c r="Q843" s="9">
        <f>IF(OR(J843="",K843=""),IF(OR(J843&lt;&gt;"",K843&lt;&gt;""),"Ontbrekende km-stand",""),IF(K843&lt;J843,"Controleer km-stand",IF(N843&lt;0,"Controleer privé km","OK")))</f>
        <v/>
      </c>
      <c r="R843" s="5" t="n"/>
    </row>
    <row r="844">
      <c r="A844" s="2">
        <f>IF(B844="","",COUNT($B$2:B844))</f>
        <v/>
      </c>
      <c r="B844" s="31" t="n"/>
      <c r="C844" s="4" t="n"/>
      <c r="D844" s="5" t="n"/>
      <c r="E844" s="4" t="n"/>
      <c r="F844" s="4" t="n"/>
      <c r="G844" s="5" t="n"/>
      <c r="H844" s="5" t="n"/>
      <c r="I844" s="5" t="n"/>
      <c r="J844" s="32" t="n"/>
      <c r="K844" s="32" t="n"/>
      <c r="L844" s="33">
        <f>IF(OR(J844="",K844=""),"",IFERROR(K844-J844,0))</f>
        <v/>
      </c>
      <c r="M844" s="32" t="n"/>
      <c r="N844" s="33">
        <f>IF(L844="","",IF(F844="Privé",0,L844-M844))</f>
        <v/>
      </c>
      <c r="O844" s="34">
        <f>IF(F844="","",IFERROR(VLOOKUP(F844,'Instellingen &amp; Instructies'!$A$8:$B$10,2,FALSE),0))</f>
        <v/>
      </c>
      <c r="P844" s="34">
        <f>IF(OR(N844="",O844=""),"",N844*O844)</f>
        <v/>
      </c>
      <c r="Q844" s="2">
        <f>IF(OR(J844="",K844=""),IF(OR(J844&lt;&gt;"",K844&lt;&gt;""),"Ontbrekende km-stand",""),IF(K844&lt;J844,"Controleer km-stand",IF(N844&lt;0,"Controleer privé km","OK")))</f>
        <v/>
      </c>
      <c r="R844" s="5" t="n"/>
    </row>
    <row r="845">
      <c r="A845" s="9">
        <f>IF(B845="","",COUNT($B$2:B845))</f>
        <v/>
      </c>
      <c r="B845" s="31" t="n"/>
      <c r="C845" s="4" t="n"/>
      <c r="D845" s="5" t="n"/>
      <c r="E845" s="4" t="n"/>
      <c r="F845" s="4" t="n"/>
      <c r="G845" s="5" t="n"/>
      <c r="H845" s="5" t="n"/>
      <c r="I845" s="5" t="n"/>
      <c r="J845" s="32" t="n"/>
      <c r="K845" s="32" t="n"/>
      <c r="L845" s="35">
        <f>IF(OR(J845="",K845=""),"",IFERROR(K845-J845,0))</f>
        <v/>
      </c>
      <c r="M845" s="32" t="n"/>
      <c r="N845" s="35">
        <f>IF(L845="","",IF(F845="Privé",0,L845-M845))</f>
        <v/>
      </c>
      <c r="O845" s="36">
        <f>IF(F845="","",IFERROR(VLOOKUP(F845,'Instellingen &amp; Instructies'!$A$8:$B$10,2,FALSE),0))</f>
        <v/>
      </c>
      <c r="P845" s="36">
        <f>IF(OR(N845="",O845=""),"",N845*O845)</f>
        <v/>
      </c>
      <c r="Q845" s="9">
        <f>IF(OR(J845="",K845=""),IF(OR(J845&lt;&gt;"",K845&lt;&gt;""),"Ontbrekende km-stand",""),IF(K845&lt;J845,"Controleer km-stand",IF(N845&lt;0,"Controleer privé km","OK")))</f>
        <v/>
      </c>
      <c r="R845" s="5" t="n"/>
    </row>
    <row r="846">
      <c r="A846" s="2">
        <f>IF(B846="","",COUNT($B$2:B846))</f>
        <v/>
      </c>
      <c r="B846" s="31" t="n"/>
      <c r="C846" s="4" t="n"/>
      <c r="D846" s="5" t="n"/>
      <c r="E846" s="4" t="n"/>
      <c r="F846" s="4" t="n"/>
      <c r="G846" s="5" t="n"/>
      <c r="H846" s="5" t="n"/>
      <c r="I846" s="5" t="n"/>
      <c r="J846" s="32" t="n"/>
      <c r="K846" s="32" t="n"/>
      <c r="L846" s="33">
        <f>IF(OR(J846="",K846=""),"",IFERROR(K846-J846,0))</f>
        <v/>
      </c>
      <c r="M846" s="32" t="n"/>
      <c r="N846" s="33">
        <f>IF(L846="","",IF(F846="Privé",0,L846-M846))</f>
        <v/>
      </c>
      <c r="O846" s="34">
        <f>IF(F846="","",IFERROR(VLOOKUP(F846,'Instellingen &amp; Instructies'!$A$8:$B$10,2,FALSE),0))</f>
        <v/>
      </c>
      <c r="P846" s="34">
        <f>IF(OR(N846="",O846=""),"",N846*O846)</f>
        <v/>
      </c>
      <c r="Q846" s="2">
        <f>IF(OR(J846="",K846=""),IF(OR(J846&lt;&gt;"",K846&lt;&gt;""),"Ontbrekende km-stand",""),IF(K846&lt;J846,"Controleer km-stand",IF(N846&lt;0,"Controleer privé km","OK")))</f>
        <v/>
      </c>
      <c r="R846" s="5" t="n"/>
    </row>
    <row r="847">
      <c r="A847" s="9">
        <f>IF(B847="","",COUNT($B$2:B847))</f>
        <v/>
      </c>
      <c r="B847" s="31" t="n"/>
      <c r="C847" s="4" t="n"/>
      <c r="D847" s="5" t="n"/>
      <c r="E847" s="4" t="n"/>
      <c r="F847" s="4" t="n"/>
      <c r="G847" s="5" t="n"/>
      <c r="H847" s="5" t="n"/>
      <c r="I847" s="5" t="n"/>
      <c r="J847" s="32" t="n"/>
      <c r="K847" s="32" t="n"/>
      <c r="L847" s="35">
        <f>IF(OR(J847="",K847=""),"",IFERROR(K847-J847,0))</f>
        <v/>
      </c>
      <c r="M847" s="32" t="n"/>
      <c r="N847" s="35">
        <f>IF(L847="","",IF(F847="Privé",0,L847-M847))</f>
        <v/>
      </c>
      <c r="O847" s="36">
        <f>IF(F847="","",IFERROR(VLOOKUP(F847,'Instellingen &amp; Instructies'!$A$8:$B$10,2,FALSE),0))</f>
        <v/>
      </c>
      <c r="P847" s="36">
        <f>IF(OR(N847="",O847=""),"",N847*O847)</f>
        <v/>
      </c>
      <c r="Q847" s="9">
        <f>IF(OR(J847="",K847=""),IF(OR(J847&lt;&gt;"",K847&lt;&gt;""),"Ontbrekende km-stand",""),IF(K847&lt;J847,"Controleer km-stand",IF(N847&lt;0,"Controleer privé km","OK")))</f>
        <v/>
      </c>
      <c r="R847" s="5" t="n"/>
    </row>
    <row r="848">
      <c r="A848" s="2">
        <f>IF(B848="","",COUNT($B$2:B848))</f>
        <v/>
      </c>
      <c r="B848" s="31" t="n"/>
      <c r="C848" s="4" t="n"/>
      <c r="D848" s="5" t="n"/>
      <c r="E848" s="4" t="n"/>
      <c r="F848" s="4" t="n"/>
      <c r="G848" s="5" t="n"/>
      <c r="H848" s="5" t="n"/>
      <c r="I848" s="5" t="n"/>
      <c r="J848" s="32" t="n"/>
      <c r="K848" s="32" t="n"/>
      <c r="L848" s="33">
        <f>IF(OR(J848="",K848=""),"",IFERROR(K848-J848,0))</f>
        <v/>
      </c>
      <c r="M848" s="32" t="n"/>
      <c r="N848" s="33">
        <f>IF(L848="","",IF(F848="Privé",0,L848-M848))</f>
        <v/>
      </c>
      <c r="O848" s="34">
        <f>IF(F848="","",IFERROR(VLOOKUP(F848,'Instellingen &amp; Instructies'!$A$8:$B$10,2,FALSE),0))</f>
        <v/>
      </c>
      <c r="P848" s="34">
        <f>IF(OR(N848="",O848=""),"",N848*O848)</f>
        <v/>
      </c>
      <c r="Q848" s="2">
        <f>IF(OR(J848="",K848=""),IF(OR(J848&lt;&gt;"",K848&lt;&gt;""),"Ontbrekende km-stand",""),IF(K848&lt;J848,"Controleer km-stand",IF(N848&lt;0,"Controleer privé km","OK")))</f>
        <v/>
      </c>
      <c r="R848" s="5" t="n"/>
    </row>
    <row r="849">
      <c r="A849" s="9">
        <f>IF(B849="","",COUNT($B$2:B849))</f>
        <v/>
      </c>
      <c r="B849" s="31" t="n"/>
      <c r="C849" s="4" t="n"/>
      <c r="D849" s="5" t="n"/>
      <c r="E849" s="4" t="n"/>
      <c r="F849" s="4" t="n"/>
      <c r="G849" s="5" t="n"/>
      <c r="H849" s="5" t="n"/>
      <c r="I849" s="5" t="n"/>
      <c r="J849" s="32" t="n"/>
      <c r="K849" s="32" t="n"/>
      <c r="L849" s="35">
        <f>IF(OR(J849="",K849=""),"",IFERROR(K849-J849,0))</f>
        <v/>
      </c>
      <c r="M849" s="32" t="n"/>
      <c r="N849" s="35">
        <f>IF(L849="","",IF(F849="Privé",0,L849-M849))</f>
        <v/>
      </c>
      <c r="O849" s="36">
        <f>IF(F849="","",IFERROR(VLOOKUP(F849,'Instellingen &amp; Instructies'!$A$8:$B$10,2,FALSE),0))</f>
        <v/>
      </c>
      <c r="P849" s="36">
        <f>IF(OR(N849="",O849=""),"",N849*O849)</f>
        <v/>
      </c>
      <c r="Q849" s="9">
        <f>IF(OR(J849="",K849=""),IF(OR(J849&lt;&gt;"",K849&lt;&gt;""),"Ontbrekende km-stand",""),IF(K849&lt;J849,"Controleer km-stand",IF(N849&lt;0,"Controleer privé km","OK")))</f>
        <v/>
      </c>
      <c r="R849" s="5" t="n"/>
    </row>
    <row r="850">
      <c r="A850" s="2">
        <f>IF(B850="","",COUNT($B$2:B850))</f>
        <v/>
      </c>
      <c r="B850" s="31" t="n"/>
      <c r="C850" s="4" t="n"/>
      <c r="D850" s="5" t="n"/>
      <c r="E850" s="4" t="n"/>
      <c r="F850" s="4" t="n"/>
      <c r="G850" s="5" t="n"/>
      <c r="H850" s="5" t="n"/>
      <c r="I850" s="5" t="n"/>
      <c r="J850" s="32" t="n"/>
      <c r="K850" s="32" t="n"/>
      <c r="L850" s="33">
        <f>IF(OR(J850="",K850=""),"",IFERROR(K850-J850,0))</f>
        <v/>
      </c>
      <c r="M850" s="32" t="n"/>
      <c r="N850" s="33">
        <f>IF(L850="","",IF(F850="Privé",0,L850-M850))</f>
        <v/>
      </c>
      <c r="O850" s="34">
        <f>IF(F850="","",IFERROR(VLOOKUP(F850,'Instellingen &amp; Instructies'!$A$8:$B$10,2,FALSE),0))</f>
        <v/>
      </c>
      <c r="P850" s="34">
        <f>IF(OR(N850="",O850=""),"",N850*O850)</f>
        <v/>
      </c>
      <c r="Q850" s="2">
        <f>IF(OR(J850="",K850=""),IF(OR(J850&lt;&gt;"",K850&lt;&gt;""),"Ontbrekende km-stand",""),IF(K850&lt;J850,"Controleer km-stand",IF(N850&lt;0,"Controleer privé km","OK")))</f>
        <v/>
      </c>
      <c r="R850" s="5" t="n"/>
    </row>
    <row r="851">
      <c r="A851" s="9">
        <f>IF(B851="","",COUNT($B$2:B851))</f>
        <v/>
      </c>
      <c r="B851" s="31" t="n"/>
      <c r="C851" s="4" t="n"/>
      <c r="D851" s="5" t="n"/>
      <c r="E851" s="4" t="n"/>
      <c r="F851" s="4" t="n"/>
      <c r="G851" s="5" t="n"/>
      <c r="H851" s="5" t="n"/>
      <c r="I851" s="5" t="n"/>
      <c r="J851" s="32" t="n"/>
      <c r="K851" s="32" t="n"/>
      <c r="L851" s="35">
        <f>IF(OR(J851="",K851=""),"",IFERROR(K851-J851,0))</f>
        <v/>
      </c>
      <c r="M851" s="32" t="n"/>
      <c r="N851" s="35">
        <f>IF(L851="","",IF(F851="Privé",0,L851-M851))</f>
        <v/>
      </c>
      <c r="O851" s="36">
        <f>IF(F851="","",IFERROR(VLOOKUP(F851,'Instellingen &amp; Instructies'!$A$8:$B$10,2,FALSE),0))</f>
        <v/>
      </c>
      <c r="P851" s="36">
        <f>IF(OR(N851="",O851=""),"",N851*O851)</f>
        <v/>
      </c>
      <c r="Q851" s="9">
        <f>IF(OR(J851="",K851=""),IF(OR(J851&lt;&gt;"",K851&lt;&gt;""),"Ontbrekende km-stand",""),IF(K851&lt;J851,"Controleer km-stand",IF(N851&lt;0,"Controleer privé km","OK")))</f>
        <v/>
      </c>
      <c r="R851" s="5" t="n"/>
    </row>
    <row r="852">
      <c r="A852" s="2">
        <f>IF(B852="","",COUNT($B$2:B852))</f>
        <v/>
      </c>
      <c r="B852" s="31" t="n"/>
      <c r="C852" s="4" t="n"/>
      <c r="D852" s="5" t="n"/>
      <c r="E852" s="4" t="n"/>
      <c r="F852" s="4" t="n"/>
      <c r="G852" s="5" t="n"/>
      <c r="H852" s="5" t="n"/>
      <c r="I852" s="5" t="n"/>
      <c r="J852" s="32" t="n"/>
      <c r="K852" s="32" t="n"/>
      <c r="L852" s="33">
        <f>IF(OR(J852="",K852=""),"",IFERROR(K852-J852,0))</f>
        <v/>
      </c>
      <c r="M852" s="32" t="n"/>
      <c r="N852" s="33">
        <f>IF(L852="","",IF(F852="Privé",0,L852-M852))</f>
        <v/>
      </c>
      <c r="O852" s="34">
        <f>IF(F852="","",IFERROR(VLOOKUP(F852,'Instellingen &amp; Instructies'!$A$8:$B$10,2,FALSE),0))</f>
        <v/>
      </c>
      <c r="P852" s="34">
        <f>IF(OR(N852="",O852=""),"",N852*O852)</f>
        <v/>
      </c>
      <c r="Q852" s="2">
        <f>IF(OR(J852="",K852=""),IF(OR(J852&lt;&gt;"",K852&lt;&gt;""),"Ontbrekende km-stand",""),IF(K852&lt;J852,"Controleer km-stand",IF(N852&lt;0,"Controleer privé km","OK")))</f>
        <v/>
      </c>
      <c r="R852" s="5" t="n"/>
    </row>
    <row r="853">
      <c r="A853" s="9">
        <f>IF(B853="","",COUNT($B$2:B853))</f>
        <v/>
      </c>
      <c r="B853" s="31" t="n"/>
      <c r="C853" s="4" t="n"/>
      <c r="D853" s="5" t="n"/>
      <c r="E853" s="4" t="n"/>
      <c r="F853" s="4" t="n"/>
      <c r="G853" s="5" t="n"/>
      <c r="H853" s="5" t="n"/>
      <c r="I853" s="5" t="n"/>
      <c r="J853" s="32" t="n"/>
      <c r="K853" s="32" t="n"/>
      <c r="L853" s="35">
        <f>IF(OR(J853="",K853=""),"",IFERROR(K853-J853,0))</f>
        <v/>
      </c>
      <c r="M853" s="32" t="n"/>
      <c r="N853" s="35">
        <f>IF(L853="","",IF(F853="Privé",0,L853-M853))</f>
        <v/>
      </c>
      <c r="O853" s="36">
        <f>IF(F853="","",IFERROR(VLOOKUP(F853,'Instellingen &amp; Instructies'!$A$8:$B$10,2,FALSE),0))</f>
        <v/>
      </c>
      <c r="P853" s="36">
        <f>IF(OR(N853="",O853=""),"",N853*O853)</f>
        <v/>
      </c>
      <c r="Q853" s="9">
        <f>IF(OR(J853="",K853=""),IF(OR(J853&lt;&gt;"",K853&lt;&gt;""),"Ontbrekende km-stand",""),IF(K853&lt;J853,"Controleer km-stand",IF(N853&lt;0,"Controleer privé km","OK")))</f>
        <v/>
      </c>
      <c r="R853" s="5" t="n"/>
    </row>
    <row r="854">
      <c r="A854" s="2">
        <f>IF(B854="","",COUNT($B$2:B854))</f>
        <v/>
      </c>
      <c r="B854" s="31" t="n"/>
      <c r="C854" s="4" t="n"/>
      <c r="D854" s="5" t="n"/>
      <c r="E854" s="4" t="n"/>
      <c r="F854" s="4" t="n"/>
      <c r="G854" s="5" t="n"/>
      <c r="H854" s="5" t="n"/>
      <c r="I854" s="5" t="n"/>
      <c r="J854" s="32" t="n"/>
      <c r="K854" s="32" t="n"/>
      <c r="L854" s="33">
        <f>IF(OR(J854="",K854=""),"",IFERROR(K854-J854,0))</f>
        <v/>
      </c>
      <c r="M854" s="32" t="n"/>
      <c r="N854" s="33">
        <f>IF(L854="","",IF(F854="Privé",0,L854-M854))</f>
        <v/>
      </c>
      <c r="O854" s="34">
        <f>IF(F854="","",IFERROR(VLOOKUP(F854,'Instellingen &amp; Instructies'!$A$8:$B$10,2,FALSE),0))</f>
        <v/>
      </c>
      <c r="P854" s="34">
        <f>IF(OR(N854="",O854=""),"",N854*O854)</f>
        <v/>
      </c>
      <c r="Q854" s="2">
        <f>IF(OR(J854="",K854=""),IF(OR(J854&lt;&gt;"",K854&lt;&gt;""),"Ontbrekende km-stand",""),IF(K854&lt;J854,"Controleer km-stand",IF(N854&lt;0,"Controleer privé km","OK")))</f>
        <v/>
      </c>
      <c r="R854" s="5" t="n"/>
    </row>
    <row r="855">
      <c r="A855" s="9">
        <f>IF(B855="","",COUNT($B$2:B855))</f>
        <v/>
      </c>
      <c r="B855" s="31" t="n"/>
      <c r="C855" s="4" t="n"/>
      <c r="D855" s="5" t="n"/>
      <c r="E855" s="4" t="n"/>
      <c r="F855" s="4" t="n"/>
      <c r="G855" s="5" t="n"/>
      <c r="H855" s="5" t="n"/>
      <c r="I855" s="5" t="n"/>
      <c r="J855" s="32" t="n"/>
      <c r="K855" s="32" t="n"/>
      <c r="L855" s="35">
        <f>IF(OR(J855="",K855=""),"",IFERROR(K855-J855,0))</f>
        <v/>
      </c>
      <c r="M855" s="32" t="n"/>
      <c r="N855" s="35">
        <f>IF(L855="","",IF(F855="Privé",0,L855-M855))</f>
        <v/>
      </c>
      <c r="O855" s="36">
        <f>IF(F855="","",IFERROR(VLOOKUP(F855,'Instellingen &amp; Instructies'!$A$8:$B$10,2,FALSE),0))</f>
        <v/>
      </c>
      <c r="P855" s="36">
        <f>IF(OR(N855="",O855=""),"",N855*O855)</f>
        <v/>
      </c>
      <c r="Q855" s="9">
        <f>IF(OR(J855="",K855=""),IF(OR(J855&lt;&gt;"",K855&lt;&gt;""),"Ontbrekende km-stand",""),IF(K855&lt;J855,"Controleer km-stand",IF(N855&lt;0,"Controleer privé km","OK")))</f>
        <v/>
      </c>
      <c r="R855" s="5" t="n"/>
    </row>
    <row r="856">
      <c r="A856" s="2">
        <f>IF(B856="","",COUNT($B$2:B856))</f>
        <v/>
      </c>
      <c r="B856" s="31" t="n"/>
      <c r="C856" s="4" t="n"/>
      <c r="D856" s="5" t="n"/>
      <c r="E856" s="4" t="n"/>
      <c r="F856" s="4" t="n"/>
      <c r="G856" s="5" t="n"/>
      <c r="H856" s="5" t="n"/>
      <c r="I856" s="5" t="n"/>
      <c r="J856" s="32" t="n"/>
      <c r="K856" s="32" t="n"/>
      <c r="L856" s="33">
        <f>IF(OR(J856="",K856=""),"",IFERROR(K856-J856,0))</f>
        <v/>
      </c>
      <c r="M856" s="32" t="n"/>
      <c r="N856" s="33">
        <f>IF(L856="","",IF(F856="Privé",0,L856-M856))</f>
        <v/>
      </c>
      <c r="O856" s="34">
        <f>IF(F856="","",IFERROR(VLOOKUP(F856,'Instellingen &amp; Instructies'!$A$8:$B$10,2,FALSE),0))</f>
        <v/>
      </c>
      <c r="P856" s="34">
        <f>IF(OR(N856="",O856=""),"",N856*O856)</f>
        <v/>
      </c>
      <c r="Q856" s="2">
        <f>IF(OR(J856="",K856=""),IF(OR(J856&lt;&gt;"",K856&lt;&gt;""),"Ontbrekende km-stand",""),IF(K856&lt;J856,"Controleer km-stand",IF(N856&lt;0,"Controleer privé km","OK")))</f>
        <v/>
      </c>
      <c r="R856" s="5" t="n"/>
    </row>
    <row r="857">
      <c r="A857" s="9">
        <f>IF(B857="","",COUNT($B$2:B857))</f>
        <v/>
      </c>
      <c r="B857" s="31" t="n"/>
      <c r="C857" s="4" t="n"/>
      <c r="D857" s="5" t="n"/>
      <c r="E857" s="4" t="n"/>
      <c r="F857" s="4" t="n"/>
      <c r="G857" s="5" t="n"/>
      <c r="H857" s="5" t="n"/>
      <c r="I857" s="5" t="n"/>
      <c r="J857" s="32" t="n"/>
      <c r="K857" s="32" t="n"/>
      <c r="L857" s="35">
        <f>IF(OR(J857="",K857=""),"",IFERROR(K857-J857,0))</f>
        <v/>
      </c>
      <c r="M857" s="32" t="n"/>
      <c r="N857" s="35">
        <f>IF(L857="","",IF(F857="Privé",0,L857-M857))</f>
        <v/>
      </c>
      <c r="O857" s="36">
        <f>IF(F857="","",IFERROR(VLOOKUP(F857,'Instellingen &amp; Instructies'!$A$8:$B$10,2,FALSE),0))</f>
        <v/>
      </c>
      <c r="P857" s="36">
        <f>IF(OR(N857="",O857=""),"",N857*O857)</f>
        <v/>
      </c>
      <c r="Q857" s="9">
        <f>IF(OR(J857="",K857=""),IF(OR(J857&lt;&gt;"",K857&lt;&gt;""),"Ontbrekende km-stand",""),IF(K857&lt;J857,"Controleer km-stand",IF(N857&lt;0,"Controleer privé km","OK")))</f>
        <v/>
      </c>
      <c r="R857" s="5" t="n"/>
    </row>
    <row r="858">
      <c r="A858" s="2">
        <f>IF(B858="","",COUNT($B$2:B858))</f>
        <v/>
      </c>
      <c r="B858" s="31" t="n"/>
      <c r="C858" s="4" t="n"/>
      <c r="D858" s="5" t="n"/>
      <c r="E858" s="4" t="n"/>
      <c r="F858" s="4" t="n"/>
      <c r="G858" s="5" t="n"/>
      <c r="H858" s="5" t="n"/>
      <c r="I858" s="5" t="n"/>
      <c r="J858" s="32" t="n"/>
      <c r="K858" s="32" t="n"/>
      <c r="L858" s="33">
        <f>IF(OR(J858="",K858=""),"",IFERROR(K858-J858,0))</f>
        <v/>
      </c>
      <c r="M858" s="32" t="n"/>
      <c r="N858" s="33">
        <f>IF(L858="","",IF(F858="Privé",0,L858-M858))</f>
        <v/>
      </c>
      <c r="O858" s="34">
        <f>IF(F858="","",IFERROR(VLOOKUP(F858,'Instellingen &amp; Instructies'!$A$8:$B$10,2,FALSE),0))</f>
        <v/>
      </c>
      <c r="P858" s="34">
        <f>IF(OR(N858="",O858=""),"",N858*O858)</f>
        <v/>
      </c>
      <c r="Q858" s="2">
        <f>IF(OR(J858="",K858=""),IF(OR(J858&lt;&gt;"",K858&lt;&gt;""),"Ontbrekende km-stand",""),IF(K858&lt;J858,"Controleer km-stand",IF(N858&lt;0,"Controleer privé km","OK")))</f>
        <v/>
      </c>
      <c r="R858" s="5" t="n"/>
    </row>
    <row r="859">
      <c r="A859" s="9">
        <f>IF(B859="","",COUNT($B$2:B859))</f>
        <v/>
      </c>
      <c r="B859" s="31" t="n"/>
      <c r="C859" s="4" t="n"/>
      <c r="D859" s="5" t="n"/>
      <c r="E859" s="4" t="n"/>
      <c r="F859" s="4" t="n"/>
      <c r="G859" s="5" t="n"/>
      <c r="H859" s="5" t="n"/>
      <c r="I859" s="5" t="n"/>
      <c r="J859" s="32" t="n"/>
      <c r="K859" s="32" t="n"/>
      <c r="L859" s="35">
        <f>IF(OR(J859="",K859=""),"",IFERROR(K859-J859,0))</f>
        <v/>
      </c>
      <c r="M859" s="32" t="n"/>
      <c r="N859" s="35">
        <f>IF(L859="","",IF(F859="Privé",0,L859-M859))</f>
        <v/>
      </c>
      <c r="O859" s="36">
        <f>IF(F859="","",IFERROR(VLOOKUP(F859,'Instellingen &amp; Instructies'!$A$8:$B$10,2,FALSE),0))</f>
        <v/>
      </c>
      <c r="P859" s="36">
        <f>IF(OR(N859="",O859=""),"",N859*O859)</f>
        <v/>
      </c>
      <c r="Q859" s="9">
        <f>IF(OR(J859="",K859=""),IF(OR(J859&lt;&gt;"",K859&lt;&gt;""),"Ontbrekende km-stand",""),IF(K859&lt;J859,"Controleer km-stand",IF(N859&lt;0,"Controleer privé km","OK")))</f>
        <v/>
      </c>
      <c r="R859" s="5" t="n"/>
    </row>
    <row r="860">
      <c r="A860" s="2">
        <f>IF(B860="","",COUNT($B$2:B860))</f>
        <v/>
      </c>
      <c r="B860" s="31" t="n"/>
      <c r="C860" s="4" t="n"/>
      <c r="D860" s="5" t="n"/>
      <c r="E860" s="4" t="n"/>
      <c r="F860" s="4" t="n"/>
      <c r="G860" s="5" t="n"/>
      <c r="H860" s="5" t="n"/>
      <c r="I860" s="5" t="n"/>
      <c r="J860" s="32" t="n"/>
      <c r="K860" s="32" t="n"/>
      <c r="L860" s="33">
        <f>IF(OR(J860="",K860=""),"",IFERROR(K860-J860,0))</f>
        <v/>
      </c>
      <c r="M860" s="32" t="n"/>
      <c r="N860" s="33">
        <f>IF(L860="","",IF(F860="Privé",0,L860-M860))</f>
        <v/>
      </c>
      <c r="O860" s="34">
        <f>IF(F860="","",IFERROR(VLOOKUP(F860,'Instellingen &amp; Instructies'!$A$8:$B$10,2,FALSE),0))</f>
        <v/>
      </c>
      <c r="P860" s="34">
        <f>IF(OR(N860="",O860=""),"",N860*O860)</f>
        <v/>
      </c>
      <c r="Q860" s="2">
        <f>IF(OR(J860="",K860=""),IF(OR(J860&lt;&gt;"",K860&lt;&gt;""),"Ontbrekende km-stand",""),IF(K860&lt;J860,"Controleer km-stand",IF(N860&lt;0,"Controleer privé km","OK")))</f>
        <v/>
      </c>
      <c r="R860" s="5" t="n"/>
    </row>
    <row r="861">
      <c r="A861" s="9">
        <f>IF(B861="","",COUNT($B$2:B861))</f>
        <v/>
      </c>
      <c r="B861" s="31" t="n"/>
      <c r="C861" s="4" t="n"/>
      <c r="D861" s="5" t="n"/>
      <c r="E861" s="4" t="n"/>
      <c r="F861" s="4" t="n"/>
      <c r="G861" s="5" t="n"/>
      <c r="H861" s="5" t="n"/>
      <c r="I861" s="5" t="n"/>
      <c r="J861" s="32" t="n"/>
      <c r="K861" s="32" t="n"/>
      <c r="L861" s="35">
        <f>IF(OR(J861="",K861=""),"",IFERROR(K861-J861,0))</f>
        <v/>
      </c>
      <c r="M861" s="32" t="n"/>
      <c r="N861" s="35">
        <f>IF(L861="","",IF(F861="Privé",0,L861-M861))</f>
        <v/>
      </c>
      <c r="O861" s="36">
        <f>IF(F861="","",IFERROR(VLOOKUP(F861,'Instellingen &amp; Instructies'!$A$8:$B$10,2,FALSE),0))</f>
        <v/>
      </c>
      <c r="P861" s="36">
        <f>IF(OR(N861="",O861=""),"",N861*O861)</f>
        <v/>
      </c>
      <c r="Q861" s="9">
        <f>IF(OR(J861="",K861=""),IF(OR(J861&lt;&gt;"",K861&lt;&gt;""),"Ontbrekende km-stand",""),IF(K861&lt;J861,"Controleer km-stand",IF(N861&lt;0,"Controleer privé km","OK")))</f>
        <v/>
      </c>
      <c r="R861" s="5" t="n"/>
    </row>
    <row r="862">
      <c r="A862" s="2">
        <f>IF(B862="","",COUNT($B$2:B862))</f>
        <v/>
      </c>
      <c r="B862" s="31" t="n"/>
      <c r="C862" s="4" t="n"/>
      <c r="D862" s="5" t="n"/>
      <c r="E862" s="4" t="n"/>
      <c r="F862" s="4" t="n"/>
      <c r="G862" s="5" t="n"/>
      <c r="H862" s="5" t="n"/>
      <c r="I862" s="5" t="n"/>
      <c r="J862" s="32" t="n"/>
      <c r="K862" s="32" t="n"/>
      <c r="L862" s="33">
        <f>IF(OR(J862="",K862=""),"",IFERROR(K862-J862,0))</f>
        <v/>
      </c>
      <c r="M862" s="32" t="n"/>
      <c r="N862" s="33">
        <f>IF(L862="","",IF(F862="Privé",0,L862-M862))</f>
        <v/>
      </c>
      <c r="O862" s="34">
        <f>IF(F862="","",IFERROR(VLOOKUP(F862,'Instellingen &amp; Instructies'!$A$8:$B$10,2,FALSE),0))</f>
        <v/>
      </c>
      <c r="P862" s="34">
        <f>IF(OR(N862="",O862=""),"",N862*O862)</f>
        <v/>
      </c>
      <c r="Q862" s="2">
        <f>IF(OR(J862="",K862=""),IF(OR(J862&lt;&gt;"",K862&lt;&gt;""),"Ontbrekende km-stand",""),IF(K862&lt;J862,"Controleer km-stand",IF(N862&lt;0,"Controleer privé km","OK")))</f>
        <v/>
      </c>
      <c r="R862" s="5" t="n"/>
    </row>
    <row r="863">
      <c r="A863" s="9">
        <f>IF(B863="","",COUNT($B$2:B863))</f>
        <v/>
      </c>
      <c r="B863" s="31" t="n"/>
      <c r="C863" s="4" t="n"/>
      <c r="D863" s="5" t="n"/>
      <c r="E863" s="4" t="n"/>
      <c r="F863" s="4" t="n"/>
      <c r="G863" s="5" t="n"/>
      <c r="H863" s="5" t="n"/>
      <c r="I863" s="5" t="n"/>
      <c r="J863" s="32" t="n"/>
      <c r="K863" s="32" t="n"/>
      <c r="L863" s="35">
        <f>IF(OR(J863="",K863=""),"",IFERROR(K863-J863,0))</f>
        <v/>
      </c>
      <c r="M863" s="32" t="n"/>
      <c r="N863" s="35">
        <f>IF(L863="","",IF(F863="Privé",0,L863-M863))</f>
        <v/>
      </c>
      <c r="O863" s="36">
        <f>IF(F863="","",IFERROR(VLOOKUP(F863,'Instellingen &amp; Instructies'!$A$8:$B$10,2,FALSE),0))</f>
        <v/>
      </c>
      <c r="P863" s="36">
        <f>IF(OR(N863="",O863=""),"",N863*O863)</f>
        <v/>
      </c>
      <c r="Q863" s="9">
        <f>IF(OR(J863="",K863=""),IF(OR(J863&lt;&gt;"",K863&lt;&gt;""),"Ontbrekende km-stand",""),IF(K863&lt;J863,"Controleer km-stand",IF(N863&lt;0,"Controleer privé km","OK")))</f>
        <v/>
      </c>
      <c r="R863" s="5" t="n"/>
    </row>
    <row r="864">
      <c r="A864" s="2">
        <f>IF(B864="","",COUNT($B$2:B864))</f>
        <v/>
      </c>
      <c r="B864" s="31" t="n"/>
      <c r="C864" s="4" t="n"/>
      <c r="D864" s="5" t="n"/>
      <c r="E864" s="4" t="n"/>
      <c r="F864" s="4" t="n"/>
      <c r="G864" s="5" t="n"/>
      <c r="H864" s="5" t="n"/>
      <c r="I864" s="5" t="n"/>
      <c r="J864" s="32" t="n"/>
      <c r="K864" s="32" t="n"/>
      <c r="L864" s="33">
        <f>IF(OR(J864="",K864=""),"",IFERROR(K864-J864,0))</f>
        <v/>
      </c>
      <c r="M864" s="32" t="n"/>
      <c r="N864" s="33">
        <f>IF(L864="","",IF(F864="Privé",0,L864-M864))</f>
        <v/>
      </c>
      <c r="O864" s="34">
        <f>IF(F864="","",IFERROR(VLOOKUP(F864,'Instellingen &amp; Instructies'!$A$8:$B$10,2,FALSE),0))</f>
        <v/>
      </c>
      <c r="P864" s="34">
        <f>IF(OR(N864="",O864=""),"",N864*O864)</f>
        <v/>
      </c>
      <c r="Q864" s="2">
        <f>IF(OR(J864="",K864=""),IF(OR(J864&lt;&gt;"",K864&lt;&gt;""),"Ontbrekende km-stand",""),IF(K864&lt;J864,"Controleer km-stand",IF(N864&lt;0,"Controleer privé km","OK")))</f>
        <v/>
      </c>
      <c r="R864" s="5" t="n"/>
    </row>
    <row r="865">
      <c r="A865" s="9">
        <f>IF(B865="","",COUNT($B$2:B865))</f>
        <v/>
      </c>
      <c r="B865" s="31" t="n"/>
      <c r="C865" s="4" t="n"/>
      <c r="D865" s="5" t="n"/>
      <c r="E865" s="4" t="n"/>
      <c r="F865" s="4" t="n"/>
      <c r="G865" s="5" t="n"/>
      <c r="H865" s="5" t="n"/>
      <c r="I865" s="5" t="n"/>
      <c r="J865" s="32" t="n"/>
      <c r="K865" s="32" t="n"/>
      <c r="L865" s="35">
        <f>IF(OR(J865="",K865=""),"",IFERROR(K865-J865,0))</f>
        <v/>
      </c>
      <c r="M865" s="32" t="n"/>
      <c r="N865" s="35">
        <f>IF(L865="","",IF(F865="Privé",0,L865-M865))</f>
        <v/>
      </c>
      <c r="O865" s="36">
        <f>IF(F865="","",IFERROR(VLOOKUP(F865,'Instellingen &amp; Instructies'!$A$8:$B$10,2,FALSE),0))</f>
        <v/>
      </c>
      <c r="P865" s="36">
        <f>IF(OR(N865="",O865=""),"",N865*O865)</f>
        <v/>
      </c>
      <c r="Q865" s="9">
        <f>IF(OR(J865="",K865=""),IF(OR(J865&lt;&gt;"",K865&lt;&gt;""),"Ontbrekende km-stand",""),IF(K865&lt;J865,"Controleer km-stand",IF(N865&lt;0,"Controleer privé km","OK")))</f>
        <v/>
      </c>
      <c r="R865" s="5" t="n"/>
    </row>
    <row r="866">
      <c r="A866" s="2">
        <f>IF(B866="","",COUNT($B$2:B866))</f>
        <v/>
      </c>
      <c r="B866" s="31" t="n"/>
      <c r="C866" s="4" t="n"/>
      <c r="D866" s="5" t="n"/>
      <c r="E866" s="4" t="n"/>
      <c r="F866" s="4" t="n"/>
      <c r="G866" s="5" t="n"/>
      <c r="H866" s="5" t="n"/>
      <c r="I866" s="5" t="n"/>
      <c r="J866" s="32" t="n"/>
      <c r="K866" s="32" t="n"/>
      <c r="L866" s="33">
        <f>IF(OR(J866="",K866=""),"",IFERROR(K866-J866,0))</f>
        <v/>
      </c>
      <c r="M866" s="32" t="n"/>
      <c r="N866" s="33">
        <f>IF(L866="","",IF(F866="Privé",0,L866-M866))</f>
        <v/>
      </c>
      <c r="O866" s="34">
        <f>IF(F866="","",IFERROR(VLOOKUP(F866,'Instellingen &amp; Instructies'!$A$8:$B$10,2,FALSE),0))</f>
        <v/>
      </c>
      <c r="P866" s="34">
        <f>IF(OR(N866="",O866=""),"",N866*O866)</f>
        <v/>
      </c>
      <c r="Q866" s="2">
        <f>IF(OR(J866="",K866=""),IF(OR(J866&lt;&gt;"",K866&lt;&gt;""),"Ontbrekende km-stand",""),IF(K866&lt;J866,"Controleer km-stand",IF(N866&lt;0,"Controleer privé km","OK")))</f>
        <v/>
      </c>
      <c r="R866" s="5" t="n"/>
    </row>
    <row r="867">
      <c r="A867" s="9">
        <f>IF(B867="","",COUNT($B$2:B867))</f>
        <v/>
      </c>
      <c r="B867" s="31" t="n"/>
      <c r="C867" s="4" t="n"/>
      <c r="D867" s="5" t="n"/>
      <c r="E867" s="4" t="n"/>
      <c r="F867" s="4" t="n"/>
      <c r="G867" s="5" t="n"/>
      <c r="H867" s="5" t="n"/>
      <c r="I867" s="5" t="n"/>
      <c r="J867" s="32" t="n"/>
      <c r="K867" s="32" t="n"/>
      <c r="L867" s="35">
        <f>IF(OR(J867="",K867=""),"",IFERROR(K867-J867,0))</f>
        <v/>
      </c>
      <c r="M867" s="32" t="n"/>
      <c r="N867" s="35">
        <f>IF(L867="","",IF(F867="Privé",0,L867-M867))</f>
        <v/>
      </c>
      <c r="O867" s="36">
        <f>IF(F867="","",IFERROR(VLOOKUP(F867,'Instellingen &amp; Instructies'!$A$8:$B$10,2,FALSE),0))</f>
        <v/>
      </c>
      <c r="P867" s="36">
        <f>IF(OR(N867="",O867=""),"",N867*O867)</f>
        <v/>
      </c>
      <c r="Q867" s="9">
        <f>IF(OR(J867="",K867=""),IF(OR(J867&lt;&gt;"",K867&lt;&gt;""),"Ontbrekende km-stand",""),IF(K867&lt;J867,"Controleer km-stand",IF(N867&lt;0,"Controleer privé km","OK")))</f>
        <v/>
      </c>
      <c r="R867" s="5" t="n"/>
    </row>
    <row r="868">
      <c r="A868" s="2">
        <f>IF(B868="","",COUNT($B$2:B868))</f>
        <v/>
      </c>
      <c r="B868" s="31" t="n"/>
      <c r="C868" s="4" t="n"/>
      <c r="D868" s="5" t="n"/>
      <c r="E868" s="4" t="n"/>
      <c r="F868" s="4" t="n"/>
      <c r="G868" s="5" t="n"/>
      <c r="H868" s="5" t="n"/>
      <c r="I868" s="5" t="n"/>
      <c r="J868" s="32" t="n"/>
      <c r="K868" s="32" t="n"/>
      <c r="L868" s="33">
        <f>IF(OR(J868="",K868=""),"",IFERROR(K868-J868,0))</f>
        <v/>
      </c>
      <c r="M868" s="32" t="n"/>
      <c r="N868" s="33">
        <f>IF(L868="","",IF(F868="Privé",0,L868-M868))</f>
        <v/>
      </c>
      <c r="O868" s="34">
        <f>IF(F868="","",IFERROR(VLOOKUP(F868,'Instellingen &amp; Instructies'!$A$8:$B$10,2,FALSE),0))</f>
        <v/>
      </c>
      <c r="P868" s="34">
        <f>IF(OR(N868="",O868=""),"",N868*O868)</f>
        <v/>
      </c>
      <c r="Q868" s="2">
        <f>IF(OR(J868="",K868=""),IF(OR(J868&lt;&gt;"",K868&lt;&gt;""),"Ontbrekende km-stand",""),IF(K868&lt;J868,"Controleer km-stand",IF(N868&lt;0,"Controleer privé km","OK")))</f>
        <v/>
      </c>
      <c r="R868" s="5" t="n"/>
    </row>
    <row r="869">
      <c r="A869" s="9">
        <f>IF(B869="","",COUNT($B$2:B869))</f>
        <v/>
      </c>
      <c r="B869" s="31" t="n"/>
      <c r="C869" s="4" t="n"/>
      <c r="D869" s="5" t="n"/>
      <c r="E869" s="4" t="n"/>
      <c r="F869" s="4" t="n"/>
      <c r="G869" s="5" t="n"/>
      <c r="H869" s="5" t="n"/>
      <c r="I869" s="5" t="n"/>
      <c r="J869" s="32" t="n"/>
      <c r="K869" s="32" t="n"/>
      <c r="L869" s="35">
        <f>IF(OR(J869="",K869=""),"",IFERROR(K869-J869,0))</f>
        <v/>
      </c>
      <c r="M869" s="32" t="n"/>
      <c r="N869" s="35">
        <f>IF(L869="","",IF(F869="Privé",0,L869-M869))</f>
        <v/>
      </c>
      <c r="O869" s="36">
        <f>IF(F869="","",IFERROR(VLOOKUP(F869,'Instellingen &amp; Instructies'!$A$8:$B$10,2,FALSE),0))</f>
        <v/>
      </c>
      <c r="P869" s="36">
        <f>IF(OR(N869="",O869=""),"",N869*O869)</f>
        <v/>
      </c>
      <c r="Q869" s="9">
        <f>IF(OR(J869="",K869=""),IF(OR(J869&lt;&gt;"",K869&lt;&gt;""),"Ontbrekende km-stand",""),IF(K869&lt;J869,"Controleer km-stand",IF(N869&lt;0,"Controleer privé km","OK")))</f>
        <v/>
      </c>
      <c r="R869" s="5" t="n"/>
    </row>
    <row r="870">
      <c r="A870" s="2">
        <f>IF(B870="","",COUNT($B$2:B870))</f>
        <v/>
      </c>
      <c r="B870" s="31" t="n"/>
      <c r="C870" s="4" t="n"/>
      <c r="D870" s="5" t="n"/>
      <c r="E870" s="4" t="n"/>
      <c r="F870" s="4" t="n"/>
      <c r="G870" s="5" t="n"/>
      <c r="H870" s="5" t="n"/>
      <c r="I870" s="5" t="n"/>
      <c r="J870" s="32" t="n"/>
      <c r="K870" s="32" t="n"/>
      <c r="L870" s="33">
        <f>IF(OR(J870="",K870=""),"",IFERROR(K870-J870,0))</f>
        <v/>
      </c>
      <c r="M870" s="32" t="n"/>
      <c r="N870" s="33">
        <f>IF(L870="","",IF(F870="Privé",0,L870-M870))</f>
        <v/>
      </c>
      <c r="O870" s="34">
        <f>IF(F870="","",IFERROR(VLOOKUP(F870,'Instellingen &amp; Instructies'!$A$8:$B$10,2,FALSE),0))</f>
        <v/>
      </c>
      <c r="P870" s="34">
        <f>IF(OR(N870="",O870=""),"",N870*O870)</f>
        <v/>
      </c>
      <c r="Q870" s="2">
        <f>IF(OR(J870="",K870=""),IF(OR(J870&lt;&gt;"",K870&lt;&gt;""),"Ontbrekende km-stand",""),IF(K870&lt;J870,"Controleer km-stand",IF(N870&lt;0,"Controleer privé km","OK")))</f>
        <v/>
      </c>
      <c r="R870" s="5" t="n"/>
    </row>
    <row r="871">
      <c r="A871" s="9">
        <f>IF(B871="","",COUNT($B$2:B871))</f>
        <v/>
      </c>
      <c r="B871" s="31" t="n"/>
      <c r="C871" s="4" t="n"/>
      <c r="D871" s="5" t="n"/>
      <c r="E871" s="4" t="n"/>
      <c r="F871" s="4" t="n"/>
      <c r="G871" s="5" t="n"/>
      <c r="H871" s="5" t="n"/>
      <c r="I871" s="5" t="n"/>
      <c r="J871" s="32" t="n"/>
      <c r="K871" s="32" t="n"/>
      <c r="L871" s="35">
        <f>IF(OR(J871="",K871=""),"",IFERROR(K871-J871,0))</f>
        <v/>
      </c>
      <c r="M871" s="32" t="n"/>
      <c r="N871" s="35">
        <f>IF(L871="","",IF(F871="Privé",0,L871-M871))</f>
        <v/>
      </c>
      <c r="O871" s="36">
        <f>IF(F871="","",IFERROR(VLOOKUP(F871,'Instellingen &amp; Instructies'!$A$8:$B$10,2,FALSE),0))</f>
        <v/>
      </c>
      <c r="P871" s="36">
        <f>IF(OR(N871="",O871=""),"",N871*O871)</f>
        <v/>
      </c>
      <c r="Q871" s="9">
        <f>IF(OR(J871="",K871=""),IF(OR(J871&lt;&gt;"",K871&lt;&gt;""),"Ontbrekende km-stand",""),IF(K871&lt;J871,"Controleer km-stand",IF(N871&lt;0,"Controleer privé km","OK")))</f>
        <v/>
      </c>
      <c r="R871" s="5" t="n"/>
    </row>
    <row r="872">
      <c r="A872" s="2">
        <f>IF(B872="","",COUNT($B$2:B872))</f>
        <v/>
      </c>
      <c r="B872" s="31" t="n"/>
      <c r="C872" s="4" t="n"/>
      <c r="D872" s="5" t="n"/>
      <c r="E872" s="4" t="n"/>
      <c r="F872" s="4" t="n"/>
      <c r="G872" s="5" t="n"/>
      <c r="H872" s="5" t="n"/>
      <c r="I872" s="5" t="n"/>
      <c r="J872" s="32" t="n"/>
      <c r="K872" s="32" t="n"/>
      <c r="L872" s="33">
        <f>IF(OR(J872="",K872=""),"",IFERROR(K872-J872,0))</f>
        <v/>
      </c>
      <c r="M872" s="32" t="n"/>
      <c r="N872" s="33">
        <f>IF(L872="","",IF(F872="Privé",0,L872-M872))</f>
        <v/>
      </c>
      <c r="O872" s="34">
        <f>IF(F872="","",IFERROR(VLOOKUP(F872,'Instellingen &amp; Instructies'!$A$8:$B$10,2,FALSE),0))</f>
        <v/>
      </c>
      <c r="P872" s="34">
        <f>IF(OR(N872="",O872=""),"",N872*O872)</f>
        <v/>
      </c>
      <c r="Q872" s="2">
        <f>IF(OR(J872="",K872=""),IF(OR(J872&lt;&gt;"",K872&lt;&gt;""),"Ontbrekende km-stand",""),IF(K872&lt;J872,"Controleer km-stand",IF(N872&lt;0,"Controleer privé km","OK")))</f>
        <v/>
      </c>
      <c r="R872" s="5" t="n"/>
    </row>
    <row r="873">
      <c r="A873" s="9">
        <f>IF(B873="","",COUNT($B$2:B873))</f>
        <v/>
      </c>
      <c r="B873" s="31" t="n"/>
      <c r="C873" s="4" t="n"/>
      <c r="D873" s="5" t="n"/>
      <c r="E873" s="4" t="n"/>
      <c r="F873" s="4" t="n"/>
      <c r="G873" s="5" t="n"/>
      <c r="H873" s="5" t="n"/>
      <c r="I873" s="5" t="n"/>
      <c r="J873" s="32" t="n"/>
      <c r="K873" s="32" t="n"/>
      <c r="L873" s="35">
        <f>IF(OR(J873="",K873=""),"",IFERROR(K873-J873,0))</f>
        <v/>
      </c>
      <c r="M873" s="32" t="n"/>
      <c r="N873" s="35">
        <f>IF(L873="","",IF(F873="Privé",0,L873-M873))</f>
        <v/>
      </c>
      <c r="O873" s="36">
        <f>IF(F873="","",IFERROR(VLOOKUP(F873,'Instellingen &amp; Instructies'!$A$8:$B$10,2,FALSE),0))</f>
        <v/>
      </c>
      <c r="P873" s="36">
        <f>IF(OR(N873="",O873=""),"",N873*O873)</f>
        <v/>
      </c>
      <c r="Q873" s="9">
        <f>IF(OR(J873="",K873=""),IF(OR(J873&lt;&gt;"",K873&lt;&gt;""),"Ontbrekende km-stand",""),IF(K873&lt;J873,"Controleer km-stand",IF(N873&lt;0,"Controleer privé km","OK")))</f>
        <v/>
      </c>
      <c r="R873" s="5" t="n"/>
    </row>
    <row r="874">
      <c r="A874" s="2">
        <f>IF(B874="","",COUNT($B$2:B874))</f>
        <v/>
      </c>
      <c r="B874" s="31" t="n"/>
      <c r="C874" s="4" t="n"/>
      <c r="D874" s="5" t="n"/>
      <c r="E874" s="4" t="n"/>
      <c r="F874" s="4" t="n"/>
      <c r="G874" s="5" t="n"/>
      <c r="H874" s="5" t="n"/>
      <c r="I874" s="5" t="n"/>
      <c r="J874" s="32" t="n"/>
      <c r="K874" s="32" t="n"/>
      <c r="L874" s="33">
        <f>IF(OR(J874="",K874=""),"",IFERROR(K874-J874,0))</f>
        <v/>
      </c>
      <c r="M874" s="32" t="n"/>
      <c r="N874" s="33">
        <f>IF(L874="","",IF(F874="Privé",0,L874-M874))</f>
        <v/>
      </c>
      <c r="O874" s="34">
        <f>IF(F874="","",IFERROR(VLOOKUP(F874,'Instellingen &amp; Instructies'!$A$8:$B$10,2,FALSE),0))</f>
        <v/>
      </c>
      <c r="P874" s="34">
        <f>IF(OR(N874="",O874=""),"",N874*O874)</f>
        <v/>
      </c>
      <c r="Q874" s="2">
        <f>IF(OR(J874="",K874=""),IF(OR(J874&lt;&gt;"",K874&lt;&gt;""),"Ontbrekende km-stand",""),IF(K874&lt;J874,"Controleer km-stand",IF(N874&lt;0,"Controleer privé km","OK")))</f>
        <v/>
      </c>
      <c r="R874" s="5" t="n"/>
    </row>
    <row r="875">
      <c r="A875" s="9">
        <f>IF(B875="","",COUNT($B$2:B875))</f>
        <v/>
      </c>
      <c r="B875" s="31" t="n"/>
      <c r="C875" s="4" t="n"/>
      <c r="D875" s="5" t="n"/>
      <c r="E875" s="4" t="n"/>
      <c r="F875" s="4" t="n"/>
      <c r="G875" s="5" t="n"/>
      <c r="H875" s="5" t="n"/>
      <c r="I875" s="5" t="n"/>
      <c r="J875" s="32" t="n"/>
      <c r="K875" s="32" t="n"/>
      <c r="L875" s="35">
        <f>IF(OR(J875="",K875=""),"",IFERROR(K875-J875,0))</f>
        <v/>
      </c>
      <c r="M875" s="32" t="n"/>
      <c r="N875" s="35">
        <f>IF(L875="","",IF(F875="Privé",0,L875-M875))</f>
        <v/>
      </c>
      <c r="O875" s="36">
        <f>IF(F875="","",IFERROR(VLOOKUP(F875,'Instellingen &amp; Instructies'!$A$8:$B$10,2,FALSE),0))</f>
        <v/>
      </c>
      <c r="P875" s="36">
        <f>IF(OR(N875="",O875=""),"",N875*O875)</f>
        <v/>
      </c>
      <c r="Q875" s="9">
        <f>IF(OR(J875="",K875=""),IF(OR(J875&lt;&gt;"",K875&lt;&gt;""),"Ontbrekende km-stand",""),IF(K875&lt;J875,"Controleer km-stand",IF(N875&lt;0,"Controleer privé km","OK")))</f>
        <v/>
      </c>
      <c r="R875" s="5" t="n"/>
    </row>
    <row r="876">
      <c r="A876" s="2">
        <f>IF(B876="","",COUNT($B$2:B876))</f>
        <v/>
      </c>
      <c r="B876" s="31" t="n"/>
      <c r="C876" s="4" t="n"/>
      <c r="D876" s="5" t="n"/>
      <c r="E876" s="4" t="n"/>
      <c r="F876" s="4" t="n"/>
      <c r="G876" s="5" t="n"/>
      <c r="H876" s="5" t="n"/>
      <c r="I876" s="5" t="n"/>
      <c r="J876" s="32" t="n"/>
      <c r="K876" s="32" t="n"/>
      <c r="L876" s="33">
        <f>IF(OR(J876="",K876=""),"",IFERROR(K876-J876,0))</f>
        <v/>
      </c>
      <c r="M876" s="32" t="n"/>
      <c r="N876" s="33">
        <f>IF(L876="","",IF(F876="Privé",0,L876-M876))</f>
        <v/>
      </c>
      <c r="O876" s="34">
        <f>IF(F876="","",IFERROR(VLOOKUP(F876,'Instellingen &amp; Instructies'!$A$8:$B$10,2,FALSE),0))</f>
        <v/>
      </c>
      <c r="P876" s="34">
        <f>IF(OR(N876="",O876=""),"",N876*O876)</f>
        <v/>
      </c>
      <c r="Q876" s="2">
        <f>IF(OR(J876="",K876=""),IF(OR(J876&lt;&gt;"",K876&lt;&gt;""),"Ontbrekende km-stand",""),IF(K876&lt;J876,"Controleer km-stand",IF(N876&lt;0,"Controleer privé km","OK")))</f>
        <v/>
      </c>
      <c r="R876" s="5" t="n"/>
    </row>
    <row r="877">
      <c r="A877" s="9">
        <f>IF(B877="","",COUNT($B$2:B877))</f>
        <v/>
      </c>
      <c r="B877" s="31" t="n"/>
      <c r="C877" s="4" t="n"/>
      <c r="D877" s="5" t="n"/>
      <c r="E877" s="4" t="n"/>
      <c r="F877" s="4" t="n"/>
      <c r="G877" s="5" t="n"/>
      <c r="H877" s="5" t="n"/>
      <c r="I877" s="5" t="n"/>
      <c r="J877" s="32" t="n"/>
      <c r="K877" s="32" t="n"/>
      <c r="L877" s="35">
        <f>IF(OR(J877="",K877=""),"",IFERROR(K877-J877,0))</f>
        <v/>
      </c>
      <c r="M877" s="32" t="n"/>
      <c r="N877" s="35">
        <f>IF(L877="","",IF(F877="Privé",0,L877-M877))</f>
        <v/>
      </c>
      <c r="O877" s="36">
        <f>IF(F877="","",IFERROR(VLOOKUP(F877,'Instellingen &amp; Instructies'!$A$8:$B$10,2,FALSE),0))</f>
        <v/>
      </c>
      <c r="P877" s="36">
        <f>IF(OR(N877="",O877=""),"",N877*O877)</f>
        <v/>
      </c>
      <c r="Q877" s="9">
        <f>IF(OR(J877="",K877=""),IF(OR(J877&lt;&gt;"",K877&lt;&gt;""),"Ontbrekende km-stand",""),IF(K877&lt;J877,"Controleer km-stand",IF(N877&lt;0,"Controleer privé km","OK")))</f>
        <v/>
      </c>
      <c r="R877" s="5" t="n"/>
    </row>
    <row r="878">
      <c r="A878" s="2">
        <f>IF(B878="","",COUNT($B$2:B878))</f>
        <v/>
      </c>
      <c r="B878" s="31" t="n"/>
      <c r="C878" s="4" t="n"/>
      <c r="D878" s="5" t="n"/>
      <c r="E878" s="4" t="n"/>
      <c r="F878" s="4" t="n"/>
      <c r="G878" s="5" t="n"/>
      <c r="H878" s="5" t="n"/>
      <c r="I878" s="5" t="n"/>
      <c r="J878" s="32" t="n"/>
      <c r="K878" s="32" t="n"/>
      <c r="L878" s="33">
        <f>IF(OR(J878="",K878=""),"",IFERROR(K878-J878,0))</f>
        <v/>
      </c>
      <c r="M878" s="32" t="n"/>
      <c r="N878" s="33">
        <f>IF(L878="","",IF(F878="Privé",0,L878-M878))</f>
        <v/>
      </c>
      <c r="O878" s="34">
        <f>IF(F878="","",IFERROR(VLOOKUP(F878,'Instellingen &amp; Instructies'!$A$8:$B$10,2,FALSE),0))</f>
        <v/>
      </c>
      <c r="P878" s="34">
        <f>IF(OR(N878="",O878=""),"",N878*O878)</f>
        <v/>
      </c>
      <c r="Q878" s="2">
        <f>IF(OR(J878="",K878=""),IF(OR(J878&lt;&gt;"",K878&lt;&gt;""),"Ontbrekende km-stand",""),IF(K878&lt;J878,"Controleer km-stand",IF(N878&lt;0,"Controleer privé km","OK")))</f>
        <v/>
      </c>
      <c r="R878" s="5" t="n"/>
    </row>
    <row r="879">
      <c r="A879" s="9">
        <f>IF(B879="","",COUNT($B$2:B879))</f>
        <v/>
      </c>
      <c r="B879" s="31" t="n"/>
      <c r="C879" s="4" t="n"/>
      <c r="D879" s="5" t="n"/>
      <c r="E879" s="4" t="n"/>
      <c r="F879" s="4" t="n"/>
      <c r="G879" s="5" t="n"/>
      <c r="H879" s="5" t="n"/>
      <c r="I879" s="5" t="n"/>
      <c r="J879" s="32" t="n"/>
      <c r="K879" s="32" t="n"/>
      <c r="L879" s="35">
        <f>IF(OR(J879="",K879=""),"",IFERROR(K879-J879,0))</f>
        <v/>
      </c>
      <c r="M879" s="32" t="n"/>
      <c r="N879" s="35">
        <f>IF(L879="","",IF(F879="Privé",0,L879-M879))</f>
        <v/>
      </c>
      <c r="O879" s="36">
        <f>IF(F879="","",IFERROR(VLOOKUP(F879,'Instellingen &amp; Instructies'!$A$8:$B$10,2,FALSE),0))</f>
        <v/>
      </c>
      <c r="P879" s="36">
        <f>IF(OR(N879="",O879=""),"",N879*O879)</f>
        <v/>
      </c>
      <c r="Q879" s="9">
        <f>IF(OR(J879="",K879=""),IF(OR(J879&lt;&gt;"",K879&lt;&gt;""),"Ontbrekende km-stand",""),IF(K879&lt;J879,"Controleer km-stand",IF(N879&lt;0,"Controleer privé km","OK")))</f>
        <v/>
      </c>
      <c r="R879" s="5" t="n"/>
    </row>
    <row r="880">
      <c r="A880" s="2">
        <f>IF(B880="","",COUNT($B$2:B880))</f>
        <v/>
      </c>
      <c r="B880" s="31" t="n"/>
      <c r="C880" s="4" t="n"/>
      <c r="D880" s="5" t="n"/>
      <c r="E880" s="4" t="n"/>
      <c r="F880" s="4" t="n"/>
      <c r="G880" s="5" t="n"/>
      <c r="H880" s="5" t="n"/>
      <c r="I880" s="5" t="n"/>
      <c r="J880" s="32" t="n"/>
      <c r="K880" s="32" t="n"/>
      <c r="L880" s="33">
        <f>IF(OR(J880="",K880=""),"",IFERROR(K880-J880,0))</f>
        <v/>
      </c>
      <c r="M880" s="32" t="n"/>
      <c r="N880" s="33">
        <f>IF(L880="","",IF(F880="Privé",0,L880-M880))</f>
        <v/>
      </c>
      <c r="O880" s="34">
        <f>IF(F880="","",IFERROR(VLOOKUP(F880,'Instellingen &amp; Instructies'!$A$8:$B$10,2,FALSE),0))</f>
        <v/>
      </c>
      <c r="P880" s="34">
        <f>IF(OR(N880="",O880=""),"",N880*O880)</f>
        <v/>
      </c>
      <c r="Q880" s="2">
        <f>IF(OR(J880="",K880=""),IF(OR(J880&lt;&gt;"",K880&lt;&gt;""),"Ontbrekende km-stand",""),IF(K880&lt;J880,"Controleer km-stand",IF(N880&lt;0,"Controleer privé km","OK")))</f>
        <v/>
      </c>
      <c r="R880" s="5" t="n"/>
    </row>
    <row r="881">
      <c r="A881" s="9">
        <f>IF(B881="","",COUNT($B$2:B881))</f>
        <v/>
      </c>
      <c r="B881" s="31" t="n"/>
      <c r="C881" s="4" t="n"/>
      <c r="D881" s="5" t="n"/>
      <c r="E881" s="4" t="n"/>
      <c r="F881" s="4" t="n"/>
      <c r="G881" s="5" t="n"/>
      <c r="H881" s="5" t="n"/>
      <c r="I881" s="5" t="n"/>
      <c r="J881" s="32" t="n"/>
      <c r="K881" s="32" t="n"/>
      <c r="L881" s="35">
        <f>IF(OR(J881="",K881=""),"",IFERROR(K881-J881,0))</f>
        <v/>
      </c>
      <c r="M881" s="32" t="n"/>
      <c r="N881" s="35">
        <f>IF(L881="","",IF(F881="Privé",0,L881-M881))</f>
        <v/>
      </c>
      <c r="O881" s="36">
        <f>IF(F881="","",IFERROR(VLOOKUP(F881,'Instellingen &amp; Instructies'!$A$8:$B$10,2,FALSE),0))</f>
        <v/>
      </c>
      <c r="P881" s="36">
        <f>IF(OR(N881="",O881=""),"",N881*O881)</f>
        <v/>
      </c>
      <c r="Q881" s="9">
        <f>IF(OR(J881="",K881=""),IF(OR(J881&lt;&gt;"",K881&lt;&gt;""),"Ontbrekende km-stand",""),IF(K881&lt;J881,"Controleer km-stand",IF(N881&lt;0,"Controleer privé km","OK")))</f>
        <v/>
      </c>
      <c r="R881" s="5" t="n"/>
    </row>
    <row r="882">
      <c r="A882" s="2">
        <f>IF(B882="","",COUNT($B$2:B882))</f>
        <v/>
      </c>
      <c r="B882" s="31" t="n"/>
      <c r="C882" s="4" t="n"/>
      <c r="D882" s="5" t="n"/>
      <c r="E882" s="4" t="n"/>
      <c r="F882" s="4" t="n"/>
      <c r="G882" s="5" t="n"/>
      <c r="H882" s="5" t="n"/>
      <c r="I882" s="5" t="n"/>
      <c r="J882" s="32" t="n"/>
      <c r="K882" s="32" t="n"/>
      <c r="L882" s="33">
        <f>IF(OR(J882="",K882=""),"",IFERROR(K882-J882,0))</f>
        <v/>
      </c>
      <c r="M882" s="32" t="n"/>
      <c r="N882" s="33">
        <f>IF(L882="","",IF(F882="Privé",0,L882-M882))</f>
        <v/>
      </c>
      <c r="O882" s="34">
        <f>IF(F882="","",IFERROR(VLOOKUP(F882,'Instellingen &amp; Instructies'!$A$8:$B$10,2,FALSE),0))</f>
        <v/>
      </c>
      <c r="P882" s="34">
        <f>IF(OR(N882="",O882=""),"",N882*O882)</f>
        <v/>
      </c>
      <c r="Q882" s="2">
        <f>IF(OR(J882="",K882=""),IF(OR(J882&lt;&gt;"",K882&lt;&gt;""),"Ontbrekende km-stand",""),IF(K882&lt;J882,"Controleer km-stand",IF(N882&lt;0,"Controleer privé km","OK")))</f>
        <v/>
      </c>
      <c r="R882" s="5" t="n"/>
    </row>
    <row r="883">
      <c r="A883" s="9">
        <f>IF(B883="","",COUNT($B$2:B883))</f>
        <v/>
      </c>
      <c r="B883" s="31" t="n"/>
      <c r="C883" s="4" t="n"/>
      <c r="D883" s="5" t="n"/>
      <c r="E883" s="4" t="n"/>
      <c r="F883" s="4" t="n"/>
      <c r="G883" s="5" t="n"/>
      <c r="H883" s="5" t="n"/>
      <c r="I883" s="5" t="n"/>
      <c r="J883" s="32" t="n"/>
      <c r="K883" s="32" t="n"/>
      <c r="L883" s="35">
        <f>IF(OR(J883="",K883=""),"",IFERROR(K883-J883,0))</f>
        <v/>
      </c>
      <c r="M883" s="32" t="n"/>
      <c r="N883" s="35">
        <f>IF(L883="","",IF(F883="Privé",0,L883-M883))</f>
        <v/>
      </c>
      <c r="O883" s="36">
        <f>IF(F883="","",IFERROR(VLOOKUP(F883,'Instellingen &amp; Instructies'!$A$8:$B$10,2,FALSE),0))</f>
        <v/>
      </c>
      <c r="P883" s="36">
        <f>IF(OR(N883="",O883=""),"",N883*O883)</f>
        <v/>
      </c>
      <c r="Q883" s="9">
        <f>IF(OR(J883="",K883=""),IF(OR(J883&lt;&gt;"",K883&lt;&gt;""),"Ontbrekende km-stand",""),IF(K883&lt;J883,"Controleer km-stand",IF(N883&lt;0,"Controleer privé km","OK")))</f>
        <v/>
      </c>
      <c r="R883" s="5" t="n"/>
    </row>
    <row r="884">
      <c r="A884" s="2">
        <f>IF(B884="","",COUNT($B$2:B884))</f>
        <v/>
      </c>
      <c r="B884" s="31" t="n"/>
      <c r="C884" s="4" t="n"/>
      <c r="D884" s="5" t="n"/>
      <c r="E884" s="4" t="n"/>
      <c r="F884" s="4" t="n"/>
      <c r="G884" s="5" t="n"/>
      <c r="H884" s="5" t="n"/>
      <c r="I884" s="5" t="n"/>
      <c r="J884" s="32" t="n"/>
      <c r="K884" s="32" t="n"/>
      <c r="L884" s="33">
        <f>IF(OR(J884="",K884=""),"",IFERROR(K884-J884,0))</f>
        <v/>
      </c>
      <c r="M884" s="32" t="n"/>
      <c r="N884" s="33">
        <f>IF(L884="","",IF(F884="Privé",0,L884-M884))</f>
        <v/>
      </c>
      <c r="O884" s="34">
        <f>IF(F884="","",IFERROR(VLOOKUP(F884,'Instellingen &amp; Instructies'!$A$8:$B$10,2,FALSE),0))</f>
        <v/>
      </c>
      <c r="P884" s="34">
        <f>IF(OR(N884="",O884=""),"",N884*O884)</f>
        <v/>
      </c>
      <c r="Q884" s="2">
        <f>IF(OR(J884="",K884=""),IF(OR(J884&lt;&gt;"",K884&lt;&gt;""),"Ontbrekende km-stand",""),IF(K884&lt;J884,"Controleer km-stand",IF(N884&lt;0,"Controleer privé km","OK")))</f>
        <v/>
      </c>
      <c r="R884" s="5" t="n"/>
    </row>
    <row r="885">
      <c r="A885" s="9">
        <f>IF(B885="","",COUNT($B$2:B885))</f>
        <v/>
      </c>
      <c r="B885" s="31" t="n"/>
      <c r="C885" s="4" t="n"/>
      <c r="D885" s="5" t="n"/>
      <c r="E885" s="4" t="n"/>
      <c r="F885" s="4" t="n"/>
      <c r="G885" s="5" t="n"/>
      <c r="H885" s="5" t="n"/>
      <c r="I885" s="5" t="n"/>
      <c r="J885" s="32" t="n"/>
      <c r="K885" s="32" t="n"/>
      <c r="L885" s="35">
        <f>IF(OR(J885="",K885=""),"",IFERROR(K885-J885,0))</f>
        <v/>
      </c>
      <c r="M885" s="32" t="n"/>
      <c r="N885" s="35">
        <f>IF(L885="","",IF(F885="Privé",0,L885-M885))</f>
        <v/>
      </c>
      <c r="O885" s="36">
        <f>IF(F885="","",IFERROR(VLOOKUP(F885,'Instellingen &amp; Instructies'!$A$8:$B$10,2,FALSE),0))</f>
        <v/>
      </c>
      <c r="P885" s="36">
        <f>IF(OR(N885="",O885=""),"",N885*O885)</f>
        <v/>
      </c>
      <c r="Q885" s="9">
        <f>IF(OR(J885="",K885=""),IF(OR(J885&lt;&gt;"",K885&lt;&gt;""),"Ontbrekende km-stand",""),IF(K885&lt;J885,"Controleer km-stand",IF(N885&lt;0,"Controleer privé km","OK")))</f>
        <v/>
      </c>
      <c r="R885" s="5" t="n"/>
    </row>
    <row r="886">
      <c r="A886" s="2">
        <f>IF(B886="","",COUNT($B$2:B886))</f>
        <v/>
      </c>
      <c r="B886" s="31" t="n"/>
      <c r="C886" s="4" t="n"/>
      <c r="D886" s="5" t="n"/>
      <c r="E886" s="4" t="n"/>
      <c r="F886" s="4" t="n"/>
      <c r="G886" s="5" t="n"/>
      <c r="H886" s="5" t="n"/>
      <c r="I886" s="5" t="n"/>
      <c r="J886" s="32" t="n"/>
      <c r="K886" s="32" t="n"/>
      <c r="L886" s="33">
        <f>IF(OR(J886="",K886=""),"",IFERROR(K886-J886,0))</f>
        <v/>
      </c>
      <c r="M886" s="32" t="n"/>
      <c r="N886" s="33">
        <f>IF(L886="","",IF(F886="Privé",0,L886-M886))</f>
        <v/>
      </c>
      <c r="O886" s="34">
        <f>IF(F886="","",IFERROR(VLOOKUP(F886,'Instellingen &amp; Instructies'!$A$8:$B$10,2,FALSE),0))</f>
        <v/>
      </c>
      <c r="P886" s="34">
        <f>IF(OR(N886="",O886=""),"",N886*O886)</f>
        <v/>
      </c>
      <c r="Q886" s="2">
        <f>IF(OR(J886="",K886=""),IF(OR(J886&lt;&gt;"",K886&lt;&gt;""),"Ontbrekende km-stand",""),IF(K886&lt;J886,"Controleer km-stand",IF(N886&lt;0,"Controleer privé km","OK")))</f>
        <v/>
      </c>
      <c r="R886" s="5" t="n"/>
    </row>
    <row r="887">
      <c r="A887" s="9">
        <f>IF(B887="","",COUNT($B$2:B887))</f>
        <v/>
      </c>
      <c r="B887" s="31" t="n"/>
      <c r="C887" s="4" t="n"/>
      <c r="D887" s="5" t="n"/>
      <c r="E887" s="4" t="n"/>
      <c r="F887" s="4" t="n"/>
      <c r="G887" s="5" t="n"/>
      <c r="H887" s="5" t="n"/>
      <c r="I887" s="5" t="n"/>
      <c r="J887" s="32" t="n"/>
      <c r="K887" s="32" t="n"/>
      <c r="L887" s="35">
        <f>IF(OR(J887="",K887=""),"",IFERROR(K887-J887,0))</f>
        <v/>
      </c>
      <c r="M887" s="32" t="n"/>
      <c r="N887" s="35">
        <f>IF(L887="","",IF(F887="Privé",0,L887-M887))</f>
        <v/>
      </c>
      <c r="O887" s="36">
        <f>IF(F887="","",IFERROR(VLOOKUP(F887,'Instellingen &amp; Instructies'!$A$8:$B$10,2,FALSE),0))</f>
        <v/>
      </c>
      <c r="P887" s="36">
        <f>IF(OR(N887="",O887=""),"",N887*O887)</f>
        <v/>
      </c>
      <c r="Q887" s="9">
        <f>IF(OR(J887="",K887=""),IF(OR(J887&lt;&gt;"",K887&lt;&gt;""),"Ontbrekende km-stand",""),IF(K887&lt;J887,"Controleer km-stand",IF(N887&lt;0,"Controleer privé km","OK")))</f>
        <v/>
      </c>
      <c r="R887" s="5" t="n"/>
    </row>
    <row r="888">
      <c r="A888" s="2">
        <f>IF(B888="","",COUNT($B$2:B888))</f>
        <v/>
      </c>
      <c r="B888" s="31" t="n"/>
      <c r="C888" s="4" t="n"/>
      <c r="D888" s="5" t="n"/>
      <c r="E888" s="4" t="n"/>
      <c r="F888" s="4" t="n"/>
      <c r="G888" s="5" t="n"/>
      <c r="H888" s="5" t="n"/>
      <c r="I888" s="5" t="n"/>
      <c r="J888" s="32" t="n"/>
      <c r="K888" s="32" t="n"/>
      <c r="L888" s="33">
        <f>IF(OR(J888="",K888=""),"",IFERROR(K888-J888,0))</f>
        <v/>
      </c>
      <c r="M888" s="32" t="n"/>
      <c r="N888" s="33">
        <f>IF(L888="","",IF(F888="Privé",0,L888-M888))</f>
        <v/>
      </c>
      <c r="O888" s="34">
        <f>IF(F888="","",IFERROR(VLOOKUP(F888,'Instellingen &amp; Instructies'!$A$8:$B$10,2,FALSE),0))</f>
        <v/>
      </c>
      <c r="P888" s="34">
        <f>IF(OR(N888="",O888=""),"",N888*O888)</f>
        <v/>
      </c>
      <c r="Q888" s="2">
        <f>IF(OR(J888="",K888=""),IF(OR(J888&lt;&gt;"",K888&lt;&gt;""),"Ontbrekende km-stand",""),IF(K888&lt;J888,"Controleer km-stand",IF(N888&lt;0,"Controleer privé km","OK")))</f>
        <v/>
      </c>
      <c r="R888" s="5" t="n"/>
    </row>
    <row r="889">
      <c r="A889" s="9">
        <f>IF(B889="","",COUNT($B$2:B889))</f>
        <v/>
      </c>
      <c r="B889" s="31" t="n"/>
      <c r="C889" s="4" t="n"/>
      <c r="D889" s="5" t="n"/>
      <c r="E889" s="4" t="n"/>
      <c r="F889" s="4" t="n"/>
      <c r="G889" s="5" t="n"/>
      <c r="H889" s="5" t="n"/>
      <c r="I889" s="5" t="n"/>
      <c r="J889" s="32" t="n"/>
      <c r="K889" s="32" t="n"/>
      <c r="L889" s="35">
        <f>IF(OR(J889="",K889=""),"",IFERROR(K889-J889,0))</f>
        <v/>
      </c>
      <c r="M889" s="32" t="n"/>
      <c r="N889" s="35">
        <f>IF(L889="","",IF(F889="Privé",0,L889-M889))</f>
        <v/>
      </c>
      <c r="O889" s="36">
        <f>IF(F889="","",IFERROR(VLOOKUP(F889,'Instellingen &amp; Instructies'!$A$8:$B$10,2,FALSE),0))</f>
        <v/>
      </c>
      <c r="P889" s="36">
        <f>IF(OR(N889="",O889=""),"",N889*O889)</f>
        <v/>
      </c>
      <c r="Q889" s="9">
        <f>IF(OR(J889="",K889=""),IF(OR(J889&lt;&gt;"",K889&lt;&gt;""),"Ontbrekende km-stand",""),IF(K889&lt;J889,"Controleer km-stand",IF(N889&lt;0,"Controleer privé km","OK")))</f>
        <v/>
      </c>
      <c r="R889" s="5" t="n"/>
    </row>
    <row r="890">
      <c r="A890" s="2">
        <f>IF(B890="","",COUNT($B$2:B890))</f>
        <v/>
      </c>
      <c r="B890" s="31" t="n"/>
      <c r="C890" s="4" t="n"/>
      <c r="D890" s="5" t="n"/>
      <c r="E890" s="4" t="n"/>
      <c r="F890" s="4" t="n"/>
      <c r="G890" s="5" t="n"/>
      <c r="H890" s="5" t="n"/>
      <c r="I890" s="5" t="n"/>
      <c r="J890" s="32" t="n"/>
      <c r="K890" s="32" t="n"/>
      <c r="L890" s="33">
        <f>IF(OR(J890="",K890=""),"",IFERROR(K890-J890,0))</f>
        <v/>
      </c>
      <c r="M890" s="32" t="n"/>
      <c r="N890" s="33">
        <f>IF(L890="","",IF(F890="Privé",0,L890-M890))</f>
        <v/>
      </c>
      <c r="O890" s="34">
        <f>IF(F890="","",IFERROR(VLOOKUP(F890,'Instellingen &amp; Instructies'!$A$8:$B$10,2,FALSE),0))</f>
        <v/>
      </c>
      <c r="P890" s="34">
        <f>IF(OR(N890="",O890=""),"",N890*O890)</f>
        <v/>
      </c>
      <c r="Q890" s="2">
        <f>IF(OR(J890="",K890=""),IF(OR(J890&lt;&gt;"",K890&lt;&gt;""),"Ontbrekende km-stand",""),IF(K890&lt;J890,"Controleer km-stand",IF(N890&lt;0,"Controleer privé km","OK")))</f>
        <v/>
      </c>
      <c r="R890" s="5" t="n"/>
    </row>
    <row r="891">
      <c r="A891" s="9">
        <f>IF(B891="","",COUNT($B$2:B891))</f>
        <v/>
      </c>
      <c r="B891" s="31" t="n"/>
      <c r="C891" s="4" t="n"/>
      <c r="D891" s="5" t="n"/>
      <c r="E891" s="4" t="n"/>
      <c r="F891" s="4" t="n"/>
      <c r="G891" s="5" t="n"/>
      <c r="H891" s="5" t="n"/>
      <c r="I891" s="5" t="n"/>
      <c r="J891" s="32" t="n"/>
      <c r="K891" s="32" t="n"/>
      <c r="L891" s="35">
        <f>IF(OR(J891="",K891=""),"",IFERROR(K891-J891,0))</f>
        <v/>
      </c>
      <c r="M891" s="32" t="n"/>
      <c r="N891" s="35">
        <f>IF(L891="","",IF(F891="Privé",0,L891-M891))</f>
        <v/>
      </c>
      <c r="O891" s="36">
        <f>IF(F891="","",IFERROR(VLOOKUP(F891,'Instellingen &amp; Instructies'!$A$8:$B$10,2,FALSE),0))</f>
        <v/>
      </c>
      <c r="P891" s="36">
        <f>IF(OR(N891="",O891=""),"",N891*O891)</f>
        <v/>
      </c>
      <c r="Q891" s="9">
        <f>IF(OR(J891="",K891=""),IF(OR(J891&lt;&gt;"",K891&lt;&gt;""),"Ontbrekende km-stand",""),IF(K891&lt;J891,"Controleer km-stand",IF(N891&lt;0,"Controleer privé km","OK")))</f>
        <v/>
      </c>
      <c r="R891" s="5" t="n"/>
    </row>
    <row r="892">
      <c r="A892" s="2">
        <f>IF(B892="","",COUNT($B$2:B892))</f>
        <v/>
      </c>
      <c r="B892" s="31" t="n"/>
      <c r="C892" s="4" t="n"/>
      <c r="D892" s="5" t="n"/>
      <c r="E892" s="4" t="n"/>
      <c r="F892" s="4" t="n"/>
      <c r="G892" s="5" t="n"/>
      <c r="H892" s="5" t="n"/>
      <c r="I892" s="5" t="n"/>
      <c r="J892" s="32" t="n"/>
      <c r="K892" s="32" t="n"/>
      <c r="L892" s="33">
        <f>IF(OR(J892="",K892=""),"",IFERROR(K892-J892,0))</f>
        <v/>
      </c>
      <c r="M892" s="32" t="n"/>
      <c r="N892" s="33">
        <f>IF(L892="","",IF(F892="Privé",0,L892-M892))</f>
        <v/>
      </c>
      <c r="O892" s="34">
        <f>IF(F892="","",IFERROR(VLOOKUP(F892,'Instellingen &amp; Instructies'!$A$8:$B$10,2,FALSE),0))</f>
        <v/>
      </c>
      <c r="P892" s="34">
        <f>IF(OR(N892="",O892=""),"",N892*O892)</f>
        <v/>
      </c>
      <c r="Q892" s="2">
        <f>IF(OR(J892="",K892=""),IF(OR(J892&lt;&gt;"",K892&lt;&gt;""),"Ontbrekende km-stand",""),IF(K892&lt;J892,"Controleer km-stand",IF(N892&lt;0,"Controleer privé km","OK")))</f>
        <v/>
      </c>
      <c r="R892" s="5" t="n"/>
    </row>
    <row r="893">
      <c r="A893" s="9">
        <f>IF(B893="","",COUNT($B$2:B893))</f>
        <v/>
      </c>
      <c r="B893" s="31" t="n"/>
      <c r="C893" s="4" t="n"/>
      <c r="D893" s="5" t="n"/>
      <c r="E893" s="4" t="n"/>
      <c r="F893" s="4" t="n"/>
      <c r="G893" s="5" t="n"/>
      <c r="H893" s="5" t="n"/>
      <c r="I893" s="5" t="n"/>
      <c r="J893" s="32" t="n"/>
      <c r="K893" s="32" t="n"/>
      <c r="L893" s="35">
        <f>IF(OR(J893="",K893=""),"",IFERROR(K893-J893,0))</f>
        <v/>
      </c>
      <c r="M893" s="32" t="n"/>
      <c r="N893" s="35">
        <f>IF(L893="","",IF(F893="Privé",0,L893-M893))</f>
        <v/>
      </c>
      <c r="O893" s="36">
        <f>IF(F893="","",IFERROR(VLOOKUP(F893,'Instellingen &amp; Instructies'!$A$8:$B$10,2,FALSE),0))</f>
        <v/>
      </c>
      <c r="P893" s="36">
        <f>IF(OR(N893="",O893=""),"",N893*O893)</f>
        <v/>
      </c>
      <c r="Q893" s="9">
        <f>IF(OR(J893="",K893=""),IF(OR(J893&lt;&gt;"",K893&lt;&gt;""),"Ontbrekende km-stand",""),IF(K893&lt;J893,"Controleer km-stand",IF(N893&lt;0,"Controleer privé km","OK")))</f>
        <v/>
      </c>
      <c r="R893" s="5" t="n"/>
    </row>
    <row r="894">
      <c r="A894" s="2">
        <f>IF(B894="","",COUNT($B$2:B894))</f>
        <v/>
      </c>
      <c r="B894" s="31" t="n"/>
      <c r="C894" s="4" t="n"/>
      <c r="D894" s="5" t="n"/>
      <c r="E894" s="4" t="n"/>
      <c r="F894" s="4" t="n"/>
      <c r="G894" s="5" t="n"/>
      <c r="H894" s="5" t="n"/>
      <c r="I894" s="5" t="n"/>
      <c r="J894" s="32" t="n"/>
      <c r="K894" s="32" t="n"/>
      <c r="L894" s="33">
        <f>IF(OR(J894="",K894=""),"",IFERROR(K894-J894,0))</f>
        <v/>
      </c>
      <c r="M894" s="32" t="n"/>
      <c r="N894" s="33">
        <f>IF(L894="","",IF(F894="Privé",0,L894-M894))</f>
        <v/>
      </c>
      <c r="O894" s="34">
        <f>IF(F894="","",IFERROR(VLOOKUP(F894,'Instellingen &amp; Instructies'!$A$8:$B$10,2,FALSE),0))</f>
        <v/>
      </c>
      <c r="P894" s="34">
        <f>IF(OR(N894="",O894=""),"",N894*O894)</f>
        <v/>
      </c>
      <c r="Q894" s="2">
        <f>IF(OR(J894="",K894=""),IF(OR(J894&lt;&gt;"",K894&lt;&gt;""),"Ontbrekende km-stand",""),IF(K894&lt;J894,"Controleer km-stand",IF(N894&lt;0,"Controleer privé km","OK")))</f>
        <v/>
      </c>
      <c r="R894" s="5" t="n"/>
    </row>
    <row r="895">
      <c r="A895" s="9">
        <f>IF(B895="","",COUNT($B$2:B895))</f>
        <v/>
      </c>
      <c r="B895" s="31" t="n"/>
      <c r="C895" s="4" t="n"/>
      <c r="D895" s="5" t="n"/>
      <c r="E895" s="4" t="n"/>
      <c r="F895" s="4" t="n"/>
      <c r="G895" s="5" t="n"/>
      <c r="H895" s="5" t="n"/>
      <c r="I895" s="5" t="n"/>
      <c r="J895" s="32" t="n"/>
      <c r="K895" s="32" t="n"/>
      <c r="L895" s="35">
        <f>IF(OR(J895="",K895=""),"",IFERROR(K895-J895,0))</f>
        <v/>
      </c>
      <c r="M895" s="32" t="n"/>
      <c r="N895" s="35">
        <f>IF(L895="","",IF(F895="Privé",0,L895-M895))</f>
        <v/>
      </c>
      <c r="O895" s="36">
        <f>IF(F895="","",IFERROR(VLOOKUP(F895,'Instellingen &amp; Instructies'!$A$8:$B$10,2,FALSE),0))</f>
        <v/>
      </c>
      <c r="P895" s="36">
        <f>IF(OR(N895="",O895=""),"",N895*O895)</f>
        <v/>
      </c>
      <c r="Q895" s="9">
        <f>IF(OR(J895="",K895=""),IF(OR(J895&lt;&gt;"",K895&lt;&gt;""),"Ontbrekende km-stand",""),IF(K895&lt;J895,"Controleer km-stand",IF(N895&lt;0,"Controleer privé km","OK")))</f>
        <v/>
      </c>
      <c r="R895" s="5" t="n"/>
    </row>
    <row r="896">
      <c r="A896" s="2">
        <f>IF(B896="","",COUNT($B$2:B896))</f>
        <v/>
      </c>
      <c r="B896" s="31" t="n"/>
      <c r="C896" s="4" t="n"/>
      <c r="D896" s="5" t="n"/>
      <c r="E896" s="4" t="n"/>
      <c r="F896" s="4" t="n"/>
      <c r="G896" s="5" t="n"/>
      <c r="H896" s="5" t="n"/>
      <c r="I896" s="5" t="n"/>
      <c r="J896" s="32" t="n"/>
      <c r="K896" s="32" t="n"/>
      <c r="L896" s="33">
        <f>IF(OR(J896="",K896=""),"",IFERROR(K896-J896,0))</f>
        <v/>
      </c>
      <c r="M896" s="32" t="n"/>
      <c r="N896" s="33">
        <f>IF(L896="","",IF(F896="Privé",0,L896-M896))</f>
        <v/>
      </c>
      <c r="O896" s="34">
        <f>IF(F896="","",IFERROR(VLOOKUP(F896,'Instellingen &amp; Instructies'!$A$8:$B$10,2,FALSE),0))</f>
        <v/>
      </c>
      <c r="P896" s="34">
        <f>IF(OR(N896="",O896=""),"",N896*O896)</f>
        <v/>
      </c>
      <c r="Q896" s="2">
        <f>IF(OR(J896="",K896=""),IF(OR(J896&lt;&gt;"",K896&lt;&gt;""),"Ontbrekende km-stand",""),IF(K896&lt;J896,"Controleer km-stand",IF(N896&lt;0,"Controleer privé km","OK")))</f>
        <v/>
      </c>
      <c r="R896" s="5" t="n"/>
    </row>
    <row r="897">
      <c r="A897" s="9">
        <f>IF(B897="","",COUNT($B$2:B897))</f>
        <v/>
      </c>
      <c r="B897" s="31" t="n"/>
      <c r="C897" s="4" t="n"/>
      <c r="D897" s="5" t="n"/>
      <c r="E897" s="4" t="n"/>
      <c r="F897" s="4" t="n"/>
      <c r="G897" s="5" t="n"/>
      <c r="H897" s="5" t="n"/>
      <c r="I897" s="5" t="n"/>
      <c r="J897" s="32" t="n"/>
      <c r="K897" s="32" t="n"/>
      <c r="L897" s="35">
        <f>IF(OR(J897="",K897=""),"",IFERROR(K897-J897,0))</f>
        <v/>
      </c>
      <c r="M897" s="32" t="n"/>
      <c r="N897" s="35">
        <f>IF(L897="","",IF(F897="Privé",0,L897-M897))</f>
        <v/>
      </c>
      <c r="O897" s="36">
        <f>IF(F897="","",IFERROR(VLOOKUP(F897,'Instellingen &amp; Instructies'!$A$8:$B$10,2,FALSE),0))</f>
        <v/>
      </c>
      <c r="P897" s="36">
        <f>IF(OR(N897="",O897=""),"",N897*O897)</f>
        <v/>
      </c>
      <c r="Q897" s="9">
        <f>IF(OR(J897="",K897=""),IF(OR(J897&lt;&gt;"",K897&lt;&gt;""),"Ontbrekende km-stand",""),IF(K897&lt;J897,"Controleer km-stand",IF(N897&lt;0,"Controleer privé km","OK")))</f>
        <v/>
      </c>
      <c r="R897" s="5" t="n"/>
    </row>
    <row r="898">
      <c r="A898" s="2">
        <f>IF(B898="","",COUNT($B$2:B898))</f>
        <v/>
      </c>
      <c r="B898" s="31" t="n"/>
      <c r="C898" s="4" t="n"/>
      <c r="D898" s="5" t="n"/>
      <c r="E898" s="4" t="n"/>
      <c r="F898" s="4" t="n"/>
      <c r="G898" s="5" t="n"/>
      <c r="H898" s="5" t="n"/>
      <c r="I898" s="5" t="n"/>
      <c r="J898" s="32" t="n"/>
      <c r="K898" s="32" t="n"/>
      <c r="L898" s="33">
        <f>IF(OR(J898="",K898=""),"",IFERROR(K898-J898,0))</f>
        <v/>
      </c>
      <c r="M898" s="32" t="n"/>
      <c r="N898" s="33">
        <f>IF(L898="","",IF(F898="Privé",0,L898-M898))</f>
        <v/>
      </c>
      <c r="O898" s="34">
        <f>IF(F898="","",IFERROR(VLOOKUP(F898,'Instellingen &amp; Instructies'!$A$8:$B$10,2,FALSE),0))</f>
        <v/>
      </c>
      <c r="P898" s="34">
        <f>IF(OR(N898="",O898=""),"",N898*O898)</f>
        <v/>
      </c>
      <c r="Q898" s="2">
        <f>IF(OR(J898="",K898=""),IF(OR(J898&lt;&gt;"",K898&lt;&gt;""),"Ontbrekende km-stand",""),IF(K898&lt;J898,"Controleer km-stand",IF(N898&lt;0,"Controleer privé km","OK")))</f>
        <v/>
      </c>
      <c r="R898" s="5" t="n"/>
    </row>
    <row r="899">
      <c r="A899" s="9">
        <f>IF(B899="","",COUNT($B$2:B899))</f>
        <v/>
      </c>
      <c r="B899" s="31" t="n"/>
      <c r="C899" s="4" t="n"/>
      <c r="D899" s="5" t="n"/>
      <c r="E899" s="4" t="n"/>
      <c r="F899" s="4" t="n"/>
      <c r="G899" s="5" t="n"/>
      <c r="H899" s="5" t="n"/>
      <c r="I899" s="5" t="n"/>
      <c r="J899" s="32" t="n"/>
      <c r="K899" s="32" t="n"/>
      <c r="L899" s="35">
        <f>IF(OR(J899="",K899=""),"",IFERROR(K899-J899,0))</f>
        <v/>
      </c>
      <c r="M899" s="32" t="n"/>
      <c r="N899" s="35">
        <f>IF(L899="","",IF(F899="Privé",0,L899-M899))</f>
        <v/>
      </c>
      <c r="O899" s="36">
        <f>IF(F899="","",IFERROR(VLOOKUP(F899,'Instellingen &amp; Instructies'!$A$8:$B$10,2,FALSE),0))</f>
        <v/>
      </c>
      <c r="P899" s="36">
        <f>IF(OR(N899="",O899=""),"",N899*O899)</f>
        <v/>
      </c>
      <c r="Q899" s="9">
        <f>IF(OR(J899="",K899=""),IF(OR(J899&lt;&gt;"",K899&lt;&gt;""),"Ontbrekende km-stand",""),IF(K899&lt;J899,"Controleer km-stand",IF(N899&lt;0,"Controleer privé km","OK")))</f>
        <v/>
      </c>
      <c r="R899" s="5" t="n"/>
    </row>
    <row r="900">
      <c r="A900" s="2">
        <f>IF(B900="","",COUNT($B$2:B900))</f>
        <v/>
      </c>
      <c r="B900" s="31" t="n"/>
      <c r="C900" s="4" t="n"/>
      <c r="D900" s="5" t="n"/>
      <c r="E900" s="4" t="n"/>
      <c r="F900" s="4" t="n"/>
      <c r="G900" s="5" t="n"/>
      <c r="H900" s="5" t="n"/>
      <c r="I900" s="5" t="n"/>
      <c r="J900" s="32" t="n"/>
      <c r="K900" s="32" t="n"/>
      <c r="L900" s="33">
        <f>IF(OR(J900="",K900=""),"",IFERROR(K900-J900,0))</f>
        <v/>
      </c>
      <c r="M900" s="32" t="n"/>
      <c r="N900" s="33">
        <f>IF(L900="","",IF(F900="Privé",0,L900-M900))</f>
        <v/>
      </c>
      <c r="O900" s="34">
        <f>IF(F900="","",IFERROR(VLOOKUP(F900,'Instellingen &amp; Instructies'!$A$8:$B$10,2,FALSE),0))</f>
        <v/>
      </c>
      <c r="P900" s="34">
        <f>IF(OR(N900="",O900=""),"",N900*O900)</f>
        <v/>
      </c>
      <c r="Q900" s="2">
        <f>IF(OR(J900="",K900=""),IF(OR(J900&lt;&gt;"",K900&lt;&gt;""),"Ontbrekende km-stand",""),IF(K900&lt;J900,"Controleer km-stand",IF(N900&lt;0,"Controleer privé km","OK")))</f>
        <v/>
      </c>
      <c r="R900" s="5" t="n"/>
    </row>
    <row r="901">
      <c r="A901" s="9">
        <f>IF(B901="","",COUNT($B$2:B901))</f>
        <v/>
      </c>
      <c r="B901" s="31" t="n"/>
      <c r="C901" s="4" t="n"/>
      <c r="D901" s="5" t="n"/>
      <c r="E901" s="4" t="n"/>
      <c r="F901" s="4" t="n"/>
      <c r="G901" s="5" t="n"/>
      <c r="H901" s="5" t="n"/>
      <c r="I901" s="5" t="n"/>
      <c r="J901" s="32" t="n"/>
      <c r="K901" s="32" t="n"/>
      <c r="L901" s="35">
        <f>IF(OR(J901="",K901=""),"",IFERROR(K901-J901,0))</f>
        <v/>
      </c>
      <c r="M901" s="32" t="n"/>
      <c r="N901" s="35">
        <f>IF(L901="","",IF(F901="Privé",0,L901-M901))</f>
        <v/>
      </c>
      <c r="O901" s="36">
        <f>IF(F901="","",IFERROR(VLOOKUP(F901,'Instellingen &amp; Instructies'!$A$8:$B$10,2,FALSE),0))</f>
        <v/>
      </c>
      <c r="P901" s="36">
        <f>IF(OR(N901="",O901=""),"",N901*O901)</f>
        <v/>
      </c>
      <c r="Q901" s="9">
        <f>IF(OR(J901="",K901=""),IF(OR(J901&lt;&gt;"",K901&lt;&gt;""),"Ontbrekende km-stand",""),IF(K901&lt;J901,"Controleer km-stand",IF(N901&lt;0,"Controleer privé km","OK")))</f>
        <v/>
      </c>
      <c r="R901" s="5" t="n"/>
    </row>
    <row r="902">
      <c r="A902" s="2">
        <f>IF(B902="","",COUNT($B$2:B902))</f>
        <v/>
      </c>
      <c r="B902" s="31" t="n"/>
      <c r="C902" s="4" t="n"/>
      <c r="D902" s="5" t="n"/>
      <c r="E902" s="4" t="n"/>
      <c r="F902" s="4" t="n"/>
      <c r="G902" s="5" t="n"/>
      <c r="H902" s="5" t="n"/>
      <c r="I902" s="5" t="n"/>
      <c r="J902" s="32" t="n"/>
      <c r="K902" s="32" t="n"/>
      <c r="L902" s="33">
        <f>IF(OR(J902="",K902=""),"",IFERROR(K902-J902,0))</f>
        <v/>
      </c>
      <c r="M902" s="32" t="n"/>
      <c r="N902" s="33">
        <f>IF(L902="","",IF(F902="Privé",0,L902-M902))</f>
        <v/>
      </c>
      <c r="O902" s="34">
        <f>IF(F902="","",IFERROR(VLOOKUP(F902,'Instellingen &amp; Instructies'!$A$8:$B$10,2,FALSE),0))</f>
        <v/>
      </c>
      <c r="P902" s="34">
        <f>IF(OR(N902="",O902=""),"",N902*O902)</f>
        <v/>
      </c>
      <c r="Q902" s="2">
        <f>IF(OR(J902="",K902=""),IF(OR(J902&lt;&gt;"",K902&lt;&gt;""),"Ontbrekende km-stand",""),IF(K902&lt;J902,"Controleer km-stand",IF(N902&lt;0,"Controleer privé km","OK")))</f>
        <v/>
      </c>
      <c r="R902" s="5" t="n"/>
    </row>
    <row r="903">
      <c r="A903" s="9">
        <f>IF(B903="","",COUNT($B$2:B903))</f>
        <v/>
      </c>
      <c r="B903" s="31" t="n"/>
      <c r="C903" s="4" t="n"/>
      <c r="D903" s="5" t="n"/>
      <c r="E903" s="4" t="n"/>
      <c r="F903" s="4" t="n"/>
      <c r="G903" s="5" t="n"/>
      <c r="H903" s="5" t="n"/>
      <c r="I903" s="5" t="n"/>
      <c r="J903" s="32" t="n"/>
      <c r="K903" s="32" t="n"/>
      <c r="L903" s="35">
        <f>IF(OR(J903="",K903=""),"",IFERROR(K903-J903,0))</f>
        <v/>
      </c>
      <c r="M903" s="32" t="n"/>
      <c r="N903" s="35">
        <f>IF(L903="","",IF(F903="Privé",0,L903-M903))</f>
        <v/>
      </c>
      <c r="O903" s="36">
        <f>IF(F903="","",IFERROR(VLOOKUP(F903,'Instellingen &amp; Instructies'!$A$8:$B$10,2,FALSE),0))</f>
        <v/>
      </c>
      <c r="P903" s="36">
        <f>IF(OR(N903="",O903=""),"",N903*O903)</f>
        <v/>
      </c>
      <c r="Q903" s="9">
        <f>IF(OR(J903="",K903=""),IF(OR(J903&lt;&gt;"",K903&lt;&gt;""),"Ontbrekende km-stand",""),IF(K903&lt;J903,"Controleer km-stand",IF(N903&lt;0,"Controleer privé km","OK")))</f>
        <v/>
      </c>
      <c r="R903" s="5" t="n"/>
    </row>
    <row r="904">
      <c r="A904" s="2">
        <f>IF(B904="","",COUNT($B$2:B904))</f>
        <v/>
      </c>
      <c r="B904" s="31" t="n"/>
      <c r="C904" s="4" t="n"/>
      <c r="D904" s="5" t="n"/>
      <c r="E904" s="4" t="n"/>
      <c r="F904" s="4" t="n"/>
      <c r="G904" s="5" t="n"/>
      <c r="H904" s="5" t="n"/>
      <c r="I904" s="5" t="n"/>
      <c r="J904" s="32" t="n"/>
      <c r="K904" s="32" t="n"/>
      <c r="L904" s="33">
        <f>IF(OR(J904="",K904=""),"",IFERROR(K904-J904,0))</f>
        <v/>
      </c>
      <c r="M904" s="32" t="n"/>
      <c r="N904" s="33">
        <f>IF(L904="","",IF(F904="Privé",0,L904-M904))</f>
        <v/>
      </c>
      <c r="O904" s="34">
        <f>IF(F904="","",IFERROR(VLOOKUP(F904,'Instellingen &amp; Instructies'!$A$8:$B$10,2,FALSE),0))</f>
        <v/>
      </c>
      <c r="P904" s="34">
        <f>IF(OR(N904="",O904=""),"",N904*O904)</f>
        <v/>
      </c>
      <c r="Q904" s="2">
        <f>IF(OR(J904="",K904=""),IF(OR(J904&lt;&gt;"",K904&lt;&gt;""),"Ontbrekende km-stand",""),IF(K904&lt;J904,"Controleer km-stand",IF(N904&lt;0,"Controleer privé km","OK")))</f>
        <v/>
      </c>
      <c r="R904" s="5" t="n"/>
    </row>
    <row r="905">
      <c r="A905" s="9">
        <f>IF(B905="","",COUNT($B$2:B905))</f>
        <v/>
      </c>
      <c r="B905" s="31" t="n"/>
      <c r="C905" s="4" t="n"/>
      <c r="D905" s="5" t="n"/>
      <c r="E905" s="4" t="n"/>
      <c r="F905" s="4" t="n"/>
      <c r="G905" s="5" t="n"/>
      <c r="H905" s="5" t="n"/>
      <c r="I905" s="5" t="n"/>
      <c r="J905" s="32" t="n"/>
      <c r="K905" s="32" t="n"/>
      <c r="L905" s="35">
        <f>IF(OR(J905="",K905=""),"",IFERROR(K905-J905,0))</f>
        <v/>
      </c>
      <c r="M905" s="32" t="n"/>
      <c r="N905" s="35">
        <f>IF(L905="","",IF(F905="Privé",0,L905-M905))</f>
        <v/>
      </c>
      <c r="O905" s="36">
        <f>IF(F905="","",IFERROR(VLOOKUP(F905,'Instellingen &amp; Instructies'!$A$8:$B$10,2,FALSE),0))</f>
        <v/>
      </c>
      <c r="P905" s="36">
        <f>IF(OR(N905="",O905=""),"",N905*O905)</f>
        <v/>
      </c>
      <c r="Q905" s="9">
        <f>IF(OR(J905="",K905=""),IF(OR(J905&lt;&gt;"",K905&lt;&gt;""),"Ontbrekende km-stand",""),IF(K905&lt;J905,"Controleer km-stand",IF(N905&lt;0,"Controleer privé km","OK")))</f>
        <v/>
      </c>
      <c r="R905" s="5" t="n"/>
    </row>
    <row r="906">
      <c r="A906" s="2">
        <f>IF(B906="","",COUNT($B$2:B906))</f>
        <v/>
      </c>
      <c r="B906" s="31" t="n"/>
      <c r="C906" s="4" t="n"/>
      <c r="D906" s="5" t="n"/>
      <c r="E906" s="4" t="n"/>
      <c r="F906" s="4" t="n"/>
      <c r="G906" s="5" t="n"/>
      <c r="H906" s="5" t="n"/>
      <c r="I906" s="5" t="n"/>
      <c r="J906" s="32" t="n"/>
      <c r="K906" s="32" t="n"/>
      <c r="L906" s="33">
        <f>IF(OR(J906="",K906=""),"",IFERROR(K906-J906,0))</f>
        <v/>
      </c>
      <c r="M906" s="32" t="n"/>
      <c r="N906" s="33">
        <f>IF(L906="","",IF(F906="Privé",0,L906-M906))</f>
        <v/>
      </c>
      <c r="O906" s="34">
        <f>IF(F906="","",IFERROR(VLOOKUP(F906,'Instellingen &amp; Instructies'!$A$8:$B$10,2,FALSE),0))</f>
        <v/>
      </c>
      <c r="P906" s="34">
        <f>IF(OR(N906="",O906=""),"",N906*O906)</f>
        <v/>
      </c>
      <c r="Q906" s="2">
        <f>IF(OR(J906="",K906=""),IF(OR(J906&lt;&gt;"",K906&lt;&gt;""),"Ontbrekende km-stand",""),IF(K906&lt;J906,"Controleer km-stand",IF(N906&lt;0,"Controleer privé km","OK")))</f>
        <v/>
      </c>
      <c r="R906" s="5" t="n"/>
    </row>
    <row r="907">
      <c r="A907" s="9">
        <f>IF(B907="","",COUNT($B$2:B907))</f>
        <v/>
      </c>
      <c r="B907" s="31" t="n"/>
      <c r="C907" s="4" t="n"/>
      <c r="D907" s="5" t="n"/>
      <c r="E907" s="4" t="n"/>
      <c r="F907" s="4" t="n"/>
      <c r="G907" s="5" t="n"/>
      <c r="H907" s="5" t="n"/>
      <c r="I907" s="5" t="n"/>
      <c r="J907" s="32" t="n"/>
      <c r="K907" s="32" t="n"/>
      <c r="L907" s="35">
        <f>IF(OR(J907="",K907=""),"",IFERROR(K907-J907,0))</f>
        <v/>
      </c>
      <c r="M907" s="32" t="n"/>
      <c r="N907" s="35">
        <f>IF(L907="","",IF(F907="Privé",0,L907-M907))</f>
        <v/>
      </c>
      <c r="O907" s="36">
        <f>IF(F907="","",IFERROR(VLOOKUP(F907,'Instellingen &amp; Instructies'!$A$8:$B$10,2,FALSE),0))</f>
        <v/>
      </c>
      <c r="P907" s="36">
        <f>IF(OR(N907="",O907=""),"",N907*O907)</f>
        <v/>
      </c>
      <c r="Q907" s="9">
        <f>IF(OR(J907="",K907=""),IF(OR(J907&lt;&gt;"",K907&lt;&gt;""),"Ontbrekende km-stand",""),IF(K907&lt;J907,"Controleer km-stand",IF(N907&lt;0,"Controleer privé km","OK")))</f>
        <v/>
      </c>
      <c r="R907" s="5" t="n"/>
    </row>
    <row r="908">
      <c r="A908" s="2">
        <f>IF(B908="","",COUNT($B$2:B908))</f>
        <v/>
      </c>
      <c r="B908" s="31" t="n"/>
      <c r="C908" s="4" t="n"/>
      <c r="D908" s="5" t="n"/>
      <c r="E908" s="4" t="n"/>
      <c r="F908" s="4" t="n"/>
      <c r="G908" s="5" t="n"/>
      <c r="H908" s="5" t="n"/>
      <c r="I908" s="5" t="n"/>
      <c r="J908" s="32" t="n"/>
      <c r="K908" s="32" t="n"/>
      <c r="L908" s="33">
        <f>IF(OR(J908="",K908=""),"",IFERROR(K908-J908,0))</f>
        <v/>
      </c>
      <c r="M908" s="32" t="n"/>
      <c r="N908" s="33">
        <f>IF(L908="","",IF(F908="Privé",0,L908-M908))</f>
        <v/>
      </c>
      <c r="O908" s="34">
        <f>IF(F908="","",IFERROR(VLOOKUP(F908,'Instellingen &amp; Instructies'!$A$8:$B$10,2,FALSE),0))</f>
        <v/>
      </c>
      <c r="P908" s="34">
        <f>IF(OR(N908="",O908=""),"",N908*O908)</f>
        <v/>
      </c>
      <c r="Q908" s="2">
        <f>IF(OR(J908="",K908=""),IF(OR(J908&lt;&gt;"",K908&lt;&gt;""),"Ontbrekende km-stand",""),IF(K908&lt;J908,"Controleer km-stand",IF(N908&lt;0,"Controleer privé km","OK")))</f>
        <v/>
      </c>
      <c r="R908" s="5" t="n"/>
    </row>
    <row r="909">
      <c r="A909" s="9">
        <f>IF(B909="","",COUNT($B$2:B909))</f>
        <v/>
      </c>
      <c r="B909" s="31" t="n"/>
      <c r="C909" s="4" t="n"/>
      <c r="D909" s="5" t="n"/>
      <c r="E909" s="4" t="n"/>
      <c r="F909" s="4" t="n"/>
      <c r="G909" s="5" t="n"/>
      <c r="H909" s="5" t="n"/>
      <c r="I909" s="5" t="n"/>
      <c r="J909" s="32" t="n"/>
      <c r="K909" s="32" t="n"/>
      <c r="L909" s="35">
        <f>IF(OR(J909="",K909=""),"",IFERROR(K909-J909,0))</f>
        <v/>
      </c>
      <c r="M909" s="32" t="n"/>
      <c r="N909" s="35">
        <f>IF(L909="","",IF(F909="Privé",0,L909-M909))</f>
        <v/>
      </c>
      <c r="O909" s="36">
        <f>IF(F909="","",IFERROR(VLOOKUP(F909,'Instellingen &amp; Instructies'!$A$8:$B$10,2,FALSE),0))</f>
        <v/>
      </c>
      <c r="P909" s="36">
        <f>IF(OR(N909="",O909=""),"",N909*O909)</f>
        <v/>
      </c>
      <c r="Q909" s="9">
        <f>IF(OR(J909="",K909=""),IF(OR(J909&lt;&gt;"",K909&lt;&gt;""),"Ontbrekende km-stand",""),IF(K909&lt;J909,"Controleer km-stand",IF(N909&lt;0,"Controleer privé km","OK")))</f>
        <v/>
      </c>
      <c r="R909" s="5" t="n"/>
    </row>
    <row r="910">
      <c r="A910" s="2">
        <f>IF(B910="","",COUNT($B$2:B910))</f>
        <v/>
      </c>
      <c r="B910" s="31" t="n"/>
      <c r="C910" s="4" t="n"/>
      <c r="D910" s="5" t="n"/>
      <c r="E910" s="4" t="n"/>
      <c r="F910" s="4" t="n"/>
      <c r="G910" s="5" t="n"/>
      <c r="H910" s="5" t="n"/>
      <c r="I910" s="5" t="n"/>
      <c r="J910" s="32" t="n"/>
      <c r="K910" s="32" t="n"/>
      <c r="L910" s="33">
        <f>IF(OR(J910="",K910=""),"",IFERROR(K910-J910,0))</f>
        <v/>
      </c>
      <c r="M910" s="32" t="n"/>
      <c r="N910" s="33">
        <f>IF(L910="","",IF(F910="Privé",0,L910-M910))</f>
        <v/>
      </c>
      <c r="O910" s="34">
        <f>IF(F910="","",IFERROR(VLOOKUP(F910,'Instellingen &amp; Instructies'!$A$8:$B$10,2,FALSE),0))</f>
        <v/>
      </c>
      <c r="P910" s="34">
        <f>IF(OR(N910="",O910=""),"",N910*O910)</f>
        <v/>
      </c>
      <c r="Q910" s="2">
        <f>IF(OR(J910="",K910=""),IF(OR(J910&lt;&gt;"",K910&lt;&gt;""),"Ontbrekende km-stand",""),IF(K910&lt;J910,"Controleer km-stand",IF(N910&lt;0,"Controleer privé km","OK")))</f>
        <v/>
      </c>
      <c r="R910" s="5" t="n"/>
    </row>
    <row r="911">
      <c r="A911" s="9">
        <f>IF(B911="","",COUNT($B$2:B911))</f>
        <v/>
      </c>
      <c r="B911" s="31" t="n"/>
      <c r="C911" s="4" t="n"/>
      <c r="D911" s="5" t="n"/>
      <c r="E911" s="4" t="n"/>
      <c r="F911" s="4" t="n"/>
      <c r="G911" s="5" t="n"/>
      <c r="H911" s="5" t="n"/>
      <c r="I911" s="5" t="n"/>
      <c r="J911" s="32" t="n"/>
      <c r="K911" s="32" t="n"/>
      <c r="L911" s="35">
        <f>IF(OR(J911="",K911=""),"",IFERROR(K911-J911,0))</f>
        <v/>
      </c>
      <c r="M911" s="32" t="n"/>
      <c r="N911" s="35">
        <f>IF(L911="","",IF(F911="Privé",0,L911-M911))</f>
        <v/>
      </c>
      <c r="O911" s="36">
        <f>IF(F911="","",IFERROR(VLOOKUP(F911,'Instellingen &amp; Instructies'!$A$8:$B$10,2,FALSE),0))</f>
        <v/>
      </c>
      <c r="P911" s="36">
        <f>IF(OR(N911="",O911=""),"",N911*O911)</f>
        <v/>
      </c>
      <c r="Q911" s="9">
        <f>IF(OR(J911="",K911=""),IF(OR(J911&lt;&gt;"",K911&lt;&gt;""),"Ontbrekende km-stand",""),IF(K911&lt;J911,"Controleer km-stand",IF(N911&lt;0,"Controleer privé km","OK")))</f>
        <v/>
      </c>
      <c r="R911" s="5" t="n"/>
    </row>
    <row r="912">
      <c r="A912" s="2">
        <f>IF(B912="","",COUNT($B$2:B912))</f>
        <v/>
      </c>
      <c r="B912" s="31" t="n"/>
      <c r="C912" s="4" t="n"/>
      <c r="D912" s="5" t="n"/>
      <c r="E912" s="4" t="n"/>
      <c r="F912" s="4" t="n"/>
      <c r="G912" s="5" t="n"/>
      <c r="H912" s="5" t="n"/>
      <c r="I912" s="5" t="n"/>
      <c r="J912" s="32" t="n"/>
      <c r="K912" s="32" t="n"/>
      <c r="L912" s="33">
        <f>IF(OR(J912="",K912=""),"",IFERROR(K912-J912,0))</f>
        <v/>
      </c>
      <c r="M912" s="32" t="n"/>
      <c r="N912" s="33">
        <f>IF(L912="","",IF(F912="Privé",0,L912-M912))</f>
        <v/>
      </c>
      <c r="O912" s="34">
        <f>IF(F912="","",IFERROR(VLOOKUP(F912,'Instellingen &amp; Instructies'!$A$8:$B$10,2,FALSE),0))</f>
        <v/>
      </c>
      <c r="P912" s="34">
        <f>IF(OR(N912="",O912=""),"",N912*O912)</f>
        <v/>
      </c>
      <c r="Q912" s="2">
        <f>IF(OR(J912="",K912=""),IF(OR(J912&lt;&gt;"",K912&lt;&gt;""),"Ontbrekende km-stand",""),IF(K912&lt;J912,"Controleer km-stand",IF(N912&lt;0,"Controleer privé km","OK")))</f>
        <v/>
      </c>
      <c r="R912" s="5" t="n"/>
    </row>
    <row r="913">
      <c r="A913" s="9">
        <f>IF(B913="","",COUNT($B$2:B913))</f>
        <v/>
      </c>
      <c r="B913" s="31" t="n"/>
      <c r="C913" s="4" t="n"/>
      <c r="D913" s="5" t="n"/>
      <c r="E913" s="4" t="n"/>
      <c r="F913" s="4" t="n"/>
      <c r="G913" s="5" t="n"/>
      <c r="H913" s="5" t="n"/>
      <c r="I913" s="5" t="n"/>
      <c r="J913" s="32" t="n"/>
      <c r="K913" s="32" t="n"/>
      <c r="L913" s="35">
        <f>IF(OR(J913="",K913=""),"",IFERROR(K913-J913,0))</f>
        <v/>
      </c>
      <c r="M913" s="32" t="n"/>
      <c r="N913" s="35">
        <f>IF(L913="","",IF(F913="Privé",0,L913-M913))</f>
        <v/>
      </c>
      <c r="O913" s="36">
        <f>IF(F913="","",IFERROR(VLOOKUP(F913,'Instellingen &amp; Instructies'!$A$8:$B$10,2,FALSE),0))</f>
        <v/>
      </c>
      <c r="P913" s="36">
        <f>IF(OR(N913="",O913=""),"",N913*O913)</f>
        <v/>
      </c>
      <c r="Q913" s="9">
        <f>IF(OR(J913="",K913=""),IF(OR(J913&lt;&gt;"",K913&lt;&gt;""),"Ontbrekende km-stand",""),IF(K913&lt;J913,"Controleer km-stand",IF(N913&lt;0,"Controleer privé km","OK")))</f>
        <v/>
      </c>
      <c r="R913" s="5" t="n"/>
    </row>
    <row r="914">
      <c r="A914" s="2">
        <f>IF(B914="","",COUNT($B$2:B914))</f>
        <v/>
      </c>
      <c r="B914" s="31" t="n"/>
      <c r="C914" s="4" t="n"/>
      <c r="D914" s="5" t="n"/>
      <c r="E914" s="4" t="n"/>
      <c r="F914" s="4" t="n"/>
      <c r="G914" s="5" t="n"/>
      <c r="H914" s="5" t="n"/>
      <c r="I914" s="5" t="n"/>
      <c r="J914" s="32" t="n"/>
      <c r="K914" s="32" t="n"/>
      <c r="L914" s="33">
        <f>IF(OR(J914="",K914=""),"",IFERROR(K914-J914,0))</f>
        <v/>
      </c>
      <c r="M914" s="32" t="n"/>
      <c r="N914" s="33">
        <f>IF(L914="","",IF(F914="Privé",0,L914-M914))</f>
        <v/>
      </c>
      <c r="O914" s="34">
        <f>IF(F914="","",IFERROR(VLOOKUP(F914,'Instellingen &amp; Instructies'!$A$8:$B$10,2,FALSE),0))</f>
        <v/>
      </c>
      <c r="P914" s="34">
        <f>IF(OR(N914="",O914=""),"",N914*O914)</f>
        <v/>
      </c>
      <c r="Q914" s="2">
        <f>IF(OR(J914="",K914=""),IF(OR(J914&lt;&gt;"",K914&lt;&gt;""),"Ontbrekende km-stand",""),IF(K914&lt;J914,"Controleer km-stand",IF(N914&lt;0,"Controleer privé km","OK")))</f>
        <v/>
      </c>
      <c r="R914" s="5" t="n"/>
    </row>
    <row r="915">
      <c r="A915" s="9">
        <f>IF(B915="","",COUNT($B$2:B915))</f>
        <v/>
      </c>
      <c r="B915" s="31" t="n"/>
      <c r="C915" s="4" t="n"/>
      <c r="D915" s="5" t="n"/>
      <c r="E915" s="4" t="n"/>
      <c r="F915" s="4" t="n"/>
      <c r="G915" s="5" t="n"/>
      <c r="H915" s="5" t="n"/>
      <c r="I915" s="5" t="n"/>
      <c r="J915" s="32" t="n"/>
      <c r="K915" s="32" t="n"/>
      <c r="L915" s="35">
        <f>IF(OR(J915="",K915=""),"",IFERROR(K915-J915,0))</f>
        <v/>
      </c>
      <c r="M915" s="32" t="n"/>
      <c r="N915" s="35">
        <f>IF(L915="","",IF(F915="Privé",0,L915-M915))</f>
        <v/>
      </c>
      <c r="O915" s="36">
        <f>IF(F915="","",IFERROR(VLOOKUP(F915,'Instellingen &amp; Instructies'!$A$8:$B$10,2,FALSE),0))</f>
        <v/>
      </c>
      <c r="P915" s="36">
        <f>IF(OR(N915="",O915=""),"",N915*O915)</f>
        <v/>
      </c>
      <c r="Q915" s="9">
        <f>IF(OR(J915="",K915=""),IF(OR(J915&lt;&gt;"",K915&lt;&gt;""),"Ontbrekende km-stand",""),IF(K915&lt;J915,"Controleer km-stand",IF(N915&lt;0,"Controleer privé km","OK")))</f>
        <v/>
      </c>
      <c r="R915" s="5" t="n"/>
    </row>
    <row r="916">
      <c r="A916" s="2">
        <f>IF(B916="","",COUNT($B$2:B916))</f>
        <v/>
      </c>
      <c r="B916" s="31" t="n"/>
      <c r="C916" s="4" t="n"/>
      <c r="D916" s="5" t="n"/>
      <c r="E916" s="4" t="n"/>
      <c r="F916" s="4" t="n"/>
      <c r="G916" s="5" t="n"/>
      <c r="H916" s="5" t="n"/>
      <c r="I916" s="5" t="n"/>
      <c r="J916" s="32" t="n"/>
      <c r="K916" s="32" t="n"/>
      <c r="L916" s="33">
        <f>IF(OR(J916="",K916=""),"",IFERROR(K916-J916,0))</f>
        <v/>
      </c>
      <c r="M916" s="32" t="n"/>
      <c r="N916" s="33">
        <f>IF(L916="","",IF(F916="Privé",0,L916-M916))</f>
        <v/>
      </c>
      <c r="O916" s="34">
        <f>IF(F916="","",IFERROR(VLOOKUP(F916,'Instellingen &amp; Instructies'!$A$8:$B$10,2,FALSE),0))</f>
        <v/>
      </c>
      <c r="P916" s="34">
        <f>IF(OR(N916="",O916=""),"",N916*O916)</f>
        <v/>
      </c>
      <c r="Q916" s="2">
        <f>IF(OR(J916="",K916=""),IF(OR(J916&lt;&gt;"",K916&lt;&gt;""),"Ontbrekende km-stand",""),IF(K916&lt;J916,"Controleer km-stand",IF(N916&lt;0,"Controleer privé km","OK")))</f>
        <v/>
      </c>
      <c r="R916" s="5" t="n"/>
    </row>
    <row r="917">
      <c r="A917" s="9">
        <f>IF(B917="","",COUNT($B$2:B917))</f>
        <v/>
      </c>
      <c r="B917" s="31" t="n"/>
      <c r="C917" s="4" t="n"/>
      <c r="D917" s="5" t="n"/>
      <c r="E917" s="4" t="n"/>
      <c r="F917" s="4" t="n"/>
      <c r="G917" s="5" t="n"/>
      <c r="H917" s="5" t="n"/>
      <c r="I917" s="5" t="n"/>
      <c r="J917" s="32" t="n"/>
      <c r="K917" s="32" t="n"/>
      <c r="L917" s="35">
        <f>IF(OR(J917="",K917=""),"",IFERROR(K917-J917,0))</f>
        <v/>
      </c>
      <c r="M917" s="32" t="n"/>
      <c r="N917" s="35">
        <f>IF(L917="","",IF(F917="Privé",0,L917-M917))</f>
        <v/>
      </c>
      <c r="O917" s="36">
        <f>IF(F917="","",IFERROR(VLOOKUP(F917,'Instellingen &amp; Instructies'!$A$8:$B$10,2,FALSE),0))</f>
        <v/>
      </c>
      <c r="P917" s="36">
        <f>IF(OR(N917="",O917=""),"",N917*O917)</f>
        <v/>
      </c>
      <c r="Q917" s="9">
        <f>IF(OR(J917="",K917=""),IF(OR(J917&lt;&gt;"",K917&lt;&gt;""),"Ontbrekende km-stand",""),IF(K917&lt;J917,"Controleer km-stand",IF(N917&lt;0,"Controleer privé km","OK")))</f>
        <v/>
      </c>
      <c r="R917" s="5" t="n"/>
    </row>
    <row r="918">
      <c r="A918" s="2">
        <f>IF(B918="","",COUNT($B$2:B918))</f>
        <v/>
      </c>
      <c r="B918" s="31" t="n"/>
      <c r="C918" s="4" t="n"/>
      <c r="D918" s="5" t="n"/>
      <c r="E918" s="4" t="n"/>
      <c r="F918" s="4" t="n"/>
      <c r="G918" s="5" t="n"/>
      <c r="H918" s="5" t="n"/>
      <c r="I918" s="5" t="n"/>
      <c r="J918" s="32" t="n"/>
      <c r="K918" s="32" t="n"/>
      <c r="L918" s="33">
        <f>IF(OR(J918="",K918=""),"",IFERROR(K918-J918,0))</f>
        <v/>
      </c>
      <c r="M918" s="32" t="n"/>
      <c r="N918" s="33">
        <f>IF(L918="","",IF(F918="Privé",0,L918-M918))</f>
        <v/>
      </c>
      <c r="O918" s="34">
        <f>IF(F918="","",IFERROR(VLOOKUP(F918,'Instellingen &amp; Instructies'!$A$8:$B$10,2,FALSE),0))</f>
        <v/>
      </c>
      <c r="P918" s="34">
        <f>IF(OR(N918="",O918=""),"",N918*O918)</f>
        <v/>
      </c>
      <c r="Q918" s="2">
        <f>IF(OR(J918="",K918=""),IF(OR(J918&lt;&gt;"",K918&lt;&gt;""),"Ontbrekende km-stand",""),IF(K918&lt;J918,"Controleer km-stand",IF(N918&lt;0,"Controleer privé km","OK")))</f>
        <v/>
      </c>
      <c r="R918" s="5" t="n"/>
    </row>
    <row r="919">
      <c r="A919" s="9">
        <f>IF(B919="","",COUNT($B$2:B919))</f>
        <v/>
      </c>
      <c r="B919" s="31" t="n"/>
      <c r="C919" s="4" t="n"/>
      <c r="D919" s="5" t="n"/>
      <c r="E919" s="4" t="n"/>
      <c r="F919" s="4" t="n"/>
      <c r="G919" s="5" t="n"/>
      <c r="H919" s="5" t="n"/>
      <c r="I919" s="5" t="n"/>
      <c r="J919" s="32" t="n"/>
      <c r="K919" s="32" t="n"/>
      <c r="L919" s="35">
        <f>IF(OR(J919="",K919=""),"",IFERROR(K919-J919,0))</f>
        <v/>
      </c>
      <c r="M919" s="32" t="n"/>
      <c r="N919" s="35">
        <f>IF(L919="","",IF(F919="Privé",0,L919-M919))</f>
        <v/>
      </c>
      <c r="O919" s="36">
        <f>IF(F919="","",IFERROR(VLOOKUP(F919,'Instellingen &amp; Instructies'!$A$8:$B$10,2,FALSE),0))</f>
        <v/>
      </c>
      <c r="P919" s="36">
        <f>IF(OR(N919="",O919=""),"",N919*O919)</f>
        <v/>
      </c>
      <c r="Q919" s="9">
        <f>IF(OR(J919="",K919=""),IF(OR(J919&lt;&gt;"",K919&lt;&gt;""),"Ontbrekende km-stand",""),IF(K919&lt;J919,"Controleer km-stand",IF(N919&lt;0,"Controleer privé km","OK")))</f>
        <v/>
      </c>
      <c r="R919" s="5" t="n"/>
    </row>
    <row r="920">
      <c r="A920" s="2">
        <f>IF(B920="","",COUNT($B$2:B920))</f>
        <v/>
      </c>
      <c r="B920" s="31" t="n"/>
      <c r="C920" s="4" t="n"/>
      <c r="D920" s="5" t="n"/>
      <c r="E920" s="4" t="n"/>
      <c r="F920" s="4" t="n"/>
      <c r="G920" s="5" t="n"/>
      <c r="H920" s="5" t="n"/>
      <c r="I920" s="5" t="n"/>
      <c r="J920" s="32" t="n"/>
      <c r="K920" s="32" t="n"/>
      <c r="L920" s="33">
        <f>IF(OR(J920="",K920=""),"",IFERROR(K920-J920,0))</f>
        <v/>
      </c>
      <c r="M920" s="32" t="n"/>
      <c r="N920" s="33">
        <f>IF(L920="","",IF(F920="Privé",0,L920-M920))</f>
        <v/>
      </c>
      <c r="O920" s="34">
        <f>IF(F920="","",IFERROR(VLOOKUP(F920,'Instellingen &amp; Instructies'!$A$8:$B$10,2,FALSE),0))</f>
        <v/>
      </c>
      <c r="P920" s="34">
        <f>IF(OR(N920="",O920=""),"",N920*O920)</f>
        <v/>
      </c>
      <c r="Q920" s="2">
        <f>IF(OR(J920="",K920=""),IF(OR(J920&lt;&gt;"",K920&lt;&gt;""),"Ontbrekende km-stand",""),IF(K920&lt;J920,"Controleer km-stand",IF(N920&lt;0,"Controleer privé km","OK")))</f>
        <v/>
      </c>
      <c r="R920" s="5" t="n"/>
    </row>
    <row r="921">
      <c r="A921" s="9">
        <f>IF(B921="","",COUNT($B$2:B921))</f>
        <v/>
      </c>
      <c r="B921" s="31" t="n"/>
      <c r="C921" s="4" t="n"/>
      <c r="D921" s="5" t="n"/>
      <c r="E921" s="4" t="n"/>
      <c r="F921" s="4" t="n"/>
      <c r="G921" s="5" t="n"/>
      <c r="H921" s="5" t="n"/>
      <c r="I921" s="5" t="n"/>
      <c r="J921" s="32" t="n"/>
      <c r="K921" s="32" t="n"/>
      <c r="L921" s="35">
        <f>IF(OR(J921="",K921=""),"",IFERROR(K921-J921,0))</f>
        <v/>
      </c>
      <c r="M921" s="32" t="n"/>
      <c r="N921" s="35">
        <f>IF(L921="","",IF(F921="Privé",0,L921-M921))</f>
        <v/>
      </c>
      <c r="O921" s="36">
        <f>IF(F921="","",IFERROR(VLOOKUP(F921,'Instellingen &amp; Instructies'!$A$8:$B$10,2,FALSE),0))</f>
        <v/>
      </c>
      <c r="P921" s="36">
        <f>IF(OR(N921="",O921=""),"",N921*O921)</f>
        <v/>
      </c>
      <c r="Q921" s="9">
        <f>IF(OR(J921="",K921=""),IF(OR(J921&lt;&gt;"",K921&lt;&gt;""),"Ontbrekende km-stand",""),IF(K921&lt;J921,"Controleer km-stand",IF(N921&lt;0,"Controleer privé km","OK")))</f>
        <v/>
      </c>
      <c r="R921" s="5" t="n"/>
    </row>
    <row r="922">
      <c r="A922" s="2">
        <f>IF(B922="","",COUNT($B$2:B922))</f>
        <v/>
      </c>
      <c r="B922" s="31" t="n"/>
      <c r="C922" s="4" t="n"/>
      <c r="D922" s="5" t="n"/>
      <c r="E922" s="4" t="n"/>
      <c r="F922" s="4" t="n"/>
      <c r="G922" s="5" t="n"/>
      <c r="H922" s="5" t="n"/>
      <c r="I922" s="5" t="n"/>
      <c r="J922" s="32" t="n"/>
      <c r="K922" s="32" t="n"/>
      <c r="L922" s="33">
        <f>IF(OR(J922="",K922=""),"",IFERROR(K922-J922,0))</f>
        <v/>
      </c>
      <c r="M922" s="32" t="n"/>
      <c r="N922" s="33">
        <f>IF(L922="","",IF(F922="Privé",0,L922-M922))</f>
        <v/>
      </c>
      <c r="O922" s="34">
        <f>IF(F922="","",IFERROR(VLOOKUP(F922,'Instellingen &amp; Instructies'!$A$8:$B$10,2,FALSE),0))</f>
        <v/>
      </c>
      <c r="P922" s="34">
        <f>IF(OR(N922="",O922=""),"",N922*O922)</f>
        <v/>
      </c>
      <c r="Q922" s="2">
        <f>IF(OR(J922="",K922=""),IF(OR(J922&lt;&gt;"",K922&lt;&gt;""),"Ontbrekende km-stand",""),IF(K922&lt;J922,"Controleer km-stand",IF(N922&lt;0,"Controleer privé km","OK")))</f>
        <v/>
      </c>
      <c r="R922" s="5" t="n"/>
    </row>
    <row r="923">
      <c r="A923" s="9">
        <f>IF(B923="","",COUNT($B$2:B923))</f>
        <v/>
      </c>
      <c r="B923" s="31" t="n"/>
      <c r="C923" s="4" t="n"/>
      <c r="D923" s="5" t="n"/>
      <c r="E923" s="4" t="n"/>
      <c r="F923" s="4" t="n"/>
      <c r="G923" s="5" t="n"/>
      <c r="H923" s="5" t="n"/>
      <c r="I923" s="5" t="n"/>
      <c r="J923" s="32" t="n"/>
      <c r="K923" s="32" t="n"/>
      <c r="L923" s="35">
        <f>IF(OR(J923="",K923=""),"",IFERROR(K923-J923,0))</f>
        <v/>
      </c>
      <c r="M923" s="32" t="n"/>
      <c r="N923" s="35">
        <f>IF(L923="","",IF(F923="Privé",0,L923-M923))</f>
        <v/>
      </c>
      <c r="O923" s="36">
        <f>IF(F923="","",IFERROR(VLOOKUP(F923,'Instellingen &amp; Instructies'!$A$8:$B$10,2,FALSE),0))</f>
        <v/>
      </c>
      <c r="P923" s="36">
        <f>IF(OR(N923="",O923=""),"",N923*O923)</f>
        <v/>
      </c>
      <c r="Q923" s="9">
        <f>IF(OR(J923="",K923=""),IF(OR(J923&lt;&gt;"",K923&lt;&gt;""),"Ontbrekende km-stand",""),IF(K923&lt;J923,"Controleer km-stand",IF(N923&lt;0,"Controleer privé km","OK")))</f>
        <v/>
      </c>
      <c r="R923" s="5" t="n"/>
    </row>
    <row r="924">
      <c r="A924" s="2">
        <f>IF(B924="","",COUNT($B$2:B924))</f>
        <v/>
      </c>
      <c r="B924" s="31" t="n"/>
      <c r="C924" s="4" t="n"/>
      <c r="D924" s="5" t="n"/>
      <c r="E924" s="4" t="n"/>
      <c r="F924" s="4" t="n"/>
      <c r="G924" s="5" t="n"/>
      <c r="H924" s="5" t="n"/>
      <c r="I924" s="5" t="n"/>
      <c r="J924" s="32" t="n"/>
      <c r="K924" s="32" t="n"/>
      <c r="L924" s="33">
        <f>IF(OR(J924="",K924=""),"",IFERROR(K924-J924,0))</f>
        <v/>
      </c>
      <c r="M924" s="32" t="n"/>
      <c r="N924" s="33">
        <f>IF(L924="","",IF(F924="Privé",0,L924-M924))</f>
        <v/>
      </c>
      <c r="O924" s="34">
        <f>IF(F924="","",IFERROR(VLOOKUP(F924,'Instellingen &amp; Instructies'!$A$8:$B$10,2,FALSE),0))</f>
        <v/>
      </c>
      <c r="P924" s="34">
        <f>IF(OR(N924="",O924=""),"",N924*O924)</f>
        <v/>
      </c>
      <c r="Q924" s="2">
        <f>IF(OR(J924="",K924=""),IF(OR(J924&lt;&gt;"",K924&lt;&gt;""),"Ontbrekende km-stand",""),IF(K924&lt;J924,"Controleer km-stand",IF(N924&lt;0,"Controleer privé km","OK")))</f>
        <v/>
      </c>
      <c r="R924" s="5" t="n"/>
    </row>
    <row r="925">
      <c r="A925" s="9">
        <f>IF(B925="","",COUNT($B$2:B925))</f>
        <v/>
      </c>
      <c r="B925" s="31" t="n"/>
      <c r="C925" s="4" t="n"/>
      <c r="D925" s="5" t="n"/>
      <c r="E925" s="4" t="n"/>
      <c r="F925" s="4" t="n"/>
      <c r="G925" s="5" t="n"/>
      <c r="H925" s="5" t="n"/>
      <c r="I925" s="5" t="n"/>
      <c r="J925" s="32" t="n"/>
      <c r="K925" s="32" t="n"/>
      <c r="L925" s="35">
        <f>IF(OR(J925="",K925=""),"",IFERROR(K925-J925,0))</f>
        <v/>
      </c>
      <c r="M925" s="32" t="n"/>
      <c r="N925" s="35">
        <f>IF(L925="","",IF(F925="Privé",0,L925-M925))</f>
        <v/>
      </c>
      <c r="O925" s="36">
        <f>IF(F925="","",IFERROR(VLOOKUP(F925,'Instellingen &amp; Instructies'!$A$8:$B$10,2,FALSE),0))</f>
        <v/>
      </c>
      <c r="P925" s="36">
        <f>IF(OR(N925="",O925=""),"",N925*O925)</f>
        <v/>
      </c>
      <c r="Q925" s="9">
        <f>IF(OR(J925="",K925=""),IF(OR(J925&lt;&gt;"",K925&lt;&gt;""),"Ontbrekende km-stand",""),IF(K925&lt;J925,"Controleer km-stand",IF(N925&lt;0,"Controleer privé km","OK")))</f>
        <v/>
      </c>
      <c r="R925" s="5" t="n"/>
    </row>
    <row r="926">
      <c r="A926" s="2">
        <f>IF(B926="","",COUNT($B$2:B926))</f>
        <v/>
      </c>
      <c r="B926" s="31" t="n"/>
      <c r="C926" s="4" t="n"/>
      <c r="D926" s="5" t="n"/>
      <c r="E926" s="4" t="n"/>
      <c r="F926" s="4" t="n"/>
      <c r="G926" s="5" t="n"/>
      <c r="H926" s="5" t="n"/>
      <c r="I926" s="5" t="n"/>
      <c r="J926" s="32" t="n"/>
      <c r="K926" s="32" t="n"/>
      <c r="L926" s="33">
        <f>IF(OR(J926="",K926=""),"",IFERROR(K926-J926,0))</f>
        <v/>
      </c>
      <c r="M926" s="32" t="n"/>
      <c r="N926" s="33">
        <f>IF(L926="","",IF(F926="Privé",0,L926-M926))</f>
        <v/>
      </c>
      <c r="O926" s="34">
        <f>IF(F926="","",IFERROR(VLOOKUP(F926,'Instellingen &amp; Instructies'!$A$8:$B$10,2,FALSE),0))</f>
        <v/>
      </c>
      <c r="P926" s="34">
        <f>IF(OR(N926="",O926=""),"",N926*O926)</f>
        <v/>
      </c>
      <c r="Q926" s="2">
        <f>IF(OR(J926="",K926=""),IF(OR(J926&lt;&gt;"",K926&lt;&gt;""),"Ontbrekende km-stand",""),IF(K926&lt;J926,"Controleer km-stand",IF(N926&lt;0,"Controleer privé km","OK")))</f>
        <v/>
      </c>
      <c r="R926" s="5" t="n"/>
    </row>
    <row r="927">
      <c r="A927" s="9">
        <f>IF(B927="","",COUNT($B$2:B927))</f>
        <v/>
      </c>
      <c r="B927" s="31" t="n"/>
      <c r="C927" s="4" t="n"/>
      <c r="D927" s="5" t="n"/>
      <c r="E927" s="4" t="n"/>
      <c r="F927" s="4" t="n"/>
      <c r="G927" s="5" t="n"/>
      <c r="H927" s="5" t="n"/>
      <c r="I927" s="5" t="n"/>
      <c r="J927" s="32" t="n"/>
      <c r="K927" s="32" t="n"/>
      <c r="L927" s="35">
        <f>IF(OR(J927="",K927=""),"",IFERROR(K927-J927,0))</f>
        <v/>
      </c>
      <c r="M927" s="32" t="n"/>
      <c r="N927" s="35">
        <f>IF(L927="","",IF(F927="Privé",0,L927-M927))</f>
        <v/>
      </c>
      <c r="O927" s="36">
        <f>IF(F927="","",IFERROR(VLOOKUP(F927,'Instellingen &amp; Instructies'!$A$8:$B$10,2,FALSE),0))</f>
        <v/>
      </c>
      <c r="P927" s="36">
        <f>IF(OR(N927="",O927=""),"",N927*O927)</f>
        <v/>
      </c>
      <c r="Q927" s="9">
        <f>IF(OR(J927="",K927=""),IF(OR(J927&lt;&gt;"",K927&lt;&gt;""),"Ontbrekende km-stand",""),IF(K927&lt;J927,"Controleer km-stand",IF(N927&lt;0,"Controleer privé km","OK")))</f>
        <v/>
      </c>
      <c r="R927" s="5" t="n"/>
    </row>
    <row r="928">
      <c r="A928" s="2">
        <f>IF(B928="","",COUNT($B$2:B928))</f>
        <v/>
      </c>
      <c r="B928" s="31" t="n"/>
      <c r="C928" s="4" t="n"/>
      <c r="D928" s="5" t="n"/>
      <c r="E928" s="4" t="n"/>
      <c r="F928" s="4" t="n"/>
      <c r="G928" s="5" t="n"/>
      <c r="H928" s="5" t="n"/>
      <c r="I928" s="5" t="n"/>
      <c r="J928" s="32" t="n"/>
      <c r="K928" s="32" t="n"/>
      <c r="L928" s="33">
        <f>IF(OR(J928="",K928=""),"",IFERROR(K928-J928,0))</f>
        <v/>
      </c>
      <c r="M928" s="32" t="n"/>
      <c r="N928" s="33">
        <f>IF(L928="","",IF(F928="Privé",0,L928-M928))</f>
        <v/>
      </c>
      <c r="O928" s="34">
        <f>IF(F928="","",IFERROR(VLOOKUP(F928,'Instellingen &amp; Instructies'!$A$8:$B$10,2,FALSE),0))</f>
        <v/>
      </c>
      <c r="P928" s="34">
        <f>IF(OR(N928="",O928=""),"",N928*O928)</f>
        <v/>
      </c>
      <c r="Q928" s="2">
        <f>IF(OR(J928="",K928=""),IF(OR(J928&lt;&gt;"",K928&lt;&gt;""),"Ontbrekende km-stand",""),IF(K928&lt;J928,"Controleer km-stand",IF(N928&lt;0,"Controleer privé km","OK")))</f>
        <v/>
      </c>
      <c r="R928" s="5" t="n"/>
    </row>
    <row r="929">
      <c r="A929" s="9">
        <f>IF(B929="","",COUNT($B$2:B929))</f>
        <v/>
      </c>
      <c r="B929" s="31" t="n"/>
      <c r="C929" s="4" t="n"/>
      <c r="D929" s="5" t="n"/>
      <c r="E929" s="4" t="n"/>
      <c r="F929" s="4" t="n"/>
      <c r="G929" s="5" t="n"/>
      <c r="H929" s="5" t="n"/>
      <c r="I929" s="5" t="n"/>
      <c r="J929" s="32" t="n"/>
      <c r="K929" s="32" t="n"/>
      <c r="L929" s="35">
        <f>IF(OR(J929="",K929=""),"",IFERROR(K929-J929,0))</f>
        <v/>
      </c>
      <c r="M929" s="32" t="n"/>
      <c r="N929" s="35">
        <f>IF(L929="","",IF(F929="Privé",0,L929-M929))</f>
        <v/>
      </c>
      <c r="O929" s="36">
        <f>IF(F929="","",IFERROR(VLOOKUP(F929,'Instellingen &amp; Instructies'!$A$8:$B$10,2,FALSE),0))</f>
        <v/>
      </c>
      <c r="P929" s="36">
        <f>IF(OR(N929="",O929=""),"",N929*O929)</f>
        <v/>
      </c>
      <c r="Q929" s="9">
        <f>IF(OR(J929="",K929=""),IF(OR(J929&lt;&gt;"",K929&lt;&gt;""),"Ontbrekende km-stand",""),IF(K929&lt;J929,"Controleer km-stand",IF(N929&lt;0,"Controleer privé km","OK")))</f>
        <v/>
      </c>
      <c r="R929" s="5" t="n"/>
    </row>
    <row r="930">
      <c r="A930" s="2">
        <f>IF(B930="","",COUNT($B$2:B930))</f>
        <v/>
      </c>
      <c r="B930" s="31" t="n"/>
      <c r="C930" s="4" t="n"/>
      <c r="D930" s="5" t="n"/>
      <c r="E930" s="4" t="n"/>
      <c r="F930" s="4" t="n"/>
      <c r="G930" s="5" t="n"/>
      <c r="H930" s="5" t="n"/>
      <c r="I930" s="5" t="n"/>
      <c r="J930" s="32" t="n"/>
      <c r="K930" s="32" t="n"/>
      <c r="L930" s="33">
        <f>IF(OR(J930="",K930=""),"",IFERROR(K930-J930,0))</f>
        <v/>
      </c>
      <c r="M930" s="32" t="n"/>
      <c r="N930" s="33">
        <f>IF(L930="","",IF(F930="Privé",0,L930-M930))</f>
        <v/>
      </c>
      <c r="O930" s="34">
        <f>IF(F930="","",IFERROR(VLOOKUP(F930,'Instellingen &amp; Instructies'!$A$8:$B$10,2,FALSE),0))</f>
        <v/>
      </c>
      <c r="P930" s="34">
        <f>IF(OR(N930="",O930=""),"",N930*O930)</f>
        <v/>
      </c>
      <c r="Q930" s="2">
        <f>IF(OR(J930="",K930=""),IF(OR(J930&lt;&gt;"",K930&lt;&gt;""),"Ontbrekende km-stand",""),IF(K930&lt;J930,"Controleer km-stand",IF(N930&lt;0,"Controleer privé km","OK")))</f>
        <v/>
      </c>
      <c r="R930" s="5" t="n"/>
    </row>
    <row r="931">
      <c r="A931" s="9">
        <f>IF(B931="","",COUNT($B$2:B931))</f>
        <v/>
      </c>
      <c r="B931" s="31" t="n"/>
      <c r="C931" s="4" t="n"/>
      <c r="D931" s="5" t="n"/>
      <c r="E931" s="4" t="n"/>
      <c r="F931" s="4" t="n"/>
      <c r="G931" s="5" t="n"/>
      <c r="H931" s="5" t="n"/>
      <c r="I931" s="5" t="n"/>
      <c r="J931" s="32" t="n"/>
      <c r="K931" s="32" t="n"/>
      <c r="L931" s="35">
        <f>IF(OR(J931="",K931=""),"",IFERROR(K931-J931,0))</f>
        <v/>
      </c>
      <c r="M931" s="32" t="n"/>
      <c r="N931" s="35">
        <f>IF(L931="","",IF(F931="Privé",0,L931-M931))</f>
        <v/>
      </c>
      <c r="O931" s="36">
        <f>IF(F931="","",IFERROR(VLOOKUP(F931,'Instellingen &amp; Instructies'!$A$8:$B$10,2,FALSE),0))</f>
        <v/>
      </c>
      <c r="P931" s="36">
        <f>IF(OR(N931="",O931=""),"",N931*O931)</f>
        <v/>
      </c>
      <c r="Q931" s="9">
        <f>IF(OR(J931="",K931=""),IF(OR(J931&lt;&gt;"",K931&lt;&gt;""),"Ontbrekende km-stand",""),IF(K931&lt;J931,"Controleer km-stand",IF(N931&lt;0,"Controleer privé km","OK")))</f>
        <v/>
      </c>
      <c r="R931" s="5" t="n"/>
    </row>
    <row r="932">
      <c r="A932" s="2">
        <f>IF(B932="","",COUNT($B$2:B932))</f>
        <v/>
      </c>
      <c r="B932" s="31" t="n"/>
      <c r="C932" s="4" t="n"/>
      <c r="D932" s="5" t="n"/>
      <c r="E932" s="4" t="n"/>
      <c r="F932" s="4" t="n"/>
      <c r="G932" s="5" t="n"/>
      <c r="H932" s="5" t="n"/>
      <c r="I932" s="5" t="n"/>
      <c r="J932" s="32" t="n"/>
      <c r="K932" s="32" t="n"/>
      <c r="L932" s="33">
        <f>IF(OR(J932="",K932=""),"",IFERROR(K932-J932,0))</f>
        <v/>
      </c>
      <c r="M932" s="32" t="n"/>
      <c r="N932" s="33">
        <f>IF(L932="","",IF(F932="Privé",0,L932-M932))</f>
        <v/>
      </c>
      <c r="O932" s="34">
        <f>IF(F932="","",IFERROR(VLOOKUP(F932,'Instellingen &amp; Instructies'!$A$8:$B$10,2,FALSE),0))</f>
        <v/>
      </c>
      <c r="P932" s="34">
        <f>IF(OR(N932="",O932=""),"",N932*O932)</f>
        <v/>
      </c>
      <c r="Q932" s="2">
        <f>IF(OR(J932="",K932=""),IF(OR(J932&lt;&gt;"",K932&lt;&gt;""),"Ontbrekende km-stand",""),IF(K932&lt;J932,"Controleer km-stand",IF(N932&lt;0,"Controleer privé km","OK")))</f>
        <v/>
      </c>
      <c r="R932" s="5" t="n"/>
    </row>
    <row r="933">
      <c r="A933" s="9">
        <f>IF(B933="","",COUNT($B$2:B933))</f>
        <v/>
      </c>
      <c r="B933" s="31" t="n"/>
      <c r="C933" s="4" t="n"/>
      <c r="D933" s="5" t="n"/>
      <c r="E933" s="4" t="n"/>
      <c r="F933" s="4" t="n"/>
      <c r="G933" s="5" t="n"/>
      <c r="H933" s="5" t="n"/>
      <c r="I933" s="5" t="n"/>
      <c r="J933" s="32" t="n"/>
      <c r="K933" s="32" t="n"/>
      <c r="L933" s="35">
        <f>IF(OR(J933="",K933=""),"",IFERROR(K933-J933,0))</f>
        <v/>
      </c>
      <c r="M933" s="32" t="n"/>
      <c r="N933" s="35">
        <f>IF(L933="","",IF(F933="Privé",0,L933-M933))</f>
        <v/>
      </c>
      <c r="O933" s="36">
        <f>IF(F933="","",IFERROR(VLOOKUP(F933,'Instellingen &amp; Instructies'!$A$8:$B$10,2,FALSE),0))</f>
        <v/>
      </c>
      <c r="P933" s="36">
        <f>IF(OR(N933="",O933=""),"",N933*O933)</f>
        <v/>
      </c>
      <c r="Q933" s="9">
        <f>IF(OR(J933="",K933=""),IF(OR(J933&lt;&gt;"",K933&lt;&gt;""),"Ontbrekende km-stand",""),IF(K933&lt;J933,"Controleer km-stand",IF(N933&lt;0,"Controleer privé km","OK")))</f>
        <v/>
      </c>
      <c r="R933" s="5" t="n"/>
    </row>
    <row r="934">
      <c r="A934" s="2">
        <f>IF(B934="","",COUNT($B$2:B934))</f>
        <v/>
      </c>
      <c r="B934" s="31" t="n"/>
      <c r="C934" s="4" t="n"/>
      <c r="D934" s="5" t="n"/>
      <c r="E934" s="4" t="n"/>
      <c r="F934" s="4" t="n"/>
      <c r="G934" s="5" t="n"/>
      <c r="H934" s="5" t="n"/>
      <c r="I934" s="5" t="n"/>
      <c r="J934" s="32" t="n"/>
      <c r="K934" s="32" t="n"/>
      <c r="L934" s="33">
        <f>IF(OR(J934="",K934=""),"",IFERROR(K934-J934,0))</f>
        <v/>
      </c>
      <c r="M934" s="32" t="n"/>
      <c r="N934" s="33">
        <f>IF(L934="","",IF(F934="Privé",0,L934-M934))</f>
        <v/>
      </c>
      <c r="O934" s="34">
        <f>IF(F934="","",IFERROR(VLOOKUP(F934,'Instellingen &amp; Instructies'!$A$8:$B$10,2,FALSE),0))</f>
        <v/>
      </c>
      <c r="P934" s="34">
        <f>IF(OR(N934="",O934=""),"",N934*O934)</f>
        <v/>
      </c>
      <c r="Q934" s="2">
        <f>IF(OR(J934="",K934=""),IF(OR(J934&lt;&gt;"",K934&lt;&gt;""),"Ontbrekende km-stand",""),IF(K934&lt;J934,"Controleer km-stand",IF(N934&lt;0,"Controleer privé km","OK")))</f>
        <v/>
      </c>
      <c r="R934" s="5" t="n"/>
    </row>
    <row r="935">
      <c r="A935" s="9">
        <f>IF(B935="","",COUNT($B$2:B935))</f>
        <v/>
      </c>
      <c r="B935" s="31" t="n"/>
      <c r="C935" s="4" t="n"/>
      <c r="D935" s="5" t="n"/>
      <c r="E935" s="4" t="n"/>
      <c r="F935" s="4" t="n"/>
      <c r="G935" s="5" t="n"/>
      <c r="H935" s="5" t="n"/>
      <c r="I935" s="5" t="n"/>
      <c r="J935" s="32" t="n"/>
      <c r="K935" s="32" t="n"/>
      <c r="L935" s="35">
        <f>IF(OR(J935="",K935=""),"",IFERROR(K935-J935,0))</f>
        <v/>
      </c>
      <c r="M935" s="32" t="n"/>
      <c r="N935" s="35">
        <f>IF(L935="","",IF(F935="Privé",0,L935-M935))</f>
        <v/>
      </c>
      <c r="O935" s="36">
        <f>IF(F935="","",IFERROR(VLOOKUP(F935,'Instellingen &amp; Instructies'!$A$8:$B$10,2,FALSE),0))</f>
        <v/>
      </c>
      <c r="P935" s="36">
        <f>IF(OR(N935="",O935=""),"",N935*O935)</f>
        <v/>
      </c>
      <c r="Q935" s="9">
        <f>IF(OR(J935="",K935=""),IF(OR(J935&lt;&gt;"",K935&lt;&gt;""),"Ontbrekende km-stand",""),IF(K935&lt;J935,"Controleer km-stand",IF(N935&lt;0,"Controleer privé km","OK")))</f>
        <v/>
      </c>
      <c r="R935" s="5" t="n"/>
    </row>
    <row r="936">
      <c r="A936" s="2">
        <f>IF(B936="","",COUNT($B$2:B936))</f>
        <v/>
      </c>
      <c r="B936" s="31" t="n"/>
      <c r="C936" s="4" t="n"/>
      <c r="D936" s="5" t="n"/>
      <c r="E936" s="4" t="n"/>
      <c r="F936" s="4" t="n"/>
      <c r="G936" s="5" t="n"/>
      <c r="H936" s="5" t="n"/>
      <c r="I936" s="5" t="n"/>
      <c r="J936" s="32" t="n"/>
      <c r="K936" s="32" t="n"/>
      <c r="L936" s="33">
        <f>IF(OR(J936="",K936=""),"",IFERROR(K936-J936,0))</f>
        <v/>
      </c>
      <c r="M936" s="32" t="n"/>
      <c r="N936" s="33">
        <f>IF(L936="","",IF(F936="Privé",0,L936-M936))</f>
        <v/>
      </c>
      <c r="O936" s="34">
        <f>IF(F936="","",IFERROR(VLOOKUP(F936,'Instellingen &amp; Instructies'!$A$8:$B$10,2,FALSE),0))</f>
        <v/>
      </c>
      <c r="P936" s="34">
        <f>IF(OR(N936="",O936=""),"",N936*O936)</f>
        <v/>
      </c>
      <c r="Q936" s="2">
        <f>IF(OR(J936="",K936=""),IF(OR(J936&lt;&gt;"",K936&lt;&gt;""),"Ontbrekende km-stand",""),IF(K936&lt;J936,"Controleer km-stand",IF(N936&lt;0,"Controleer privé km","OK")))</f>
        <v/>
      </c>
      <c r="R936" s="5" t="n"/>
    </row>
    <row r="937">
      <c r="A937" s="9">
        <f>IF(B937="","",COUNT($B$2:B937))</f>
        <v/>
      </c>
      <c r="B937" s="31" t="n"/>
      <c r="C937" s="4" t="n"/>
      <c r="D937" s="5" t="n"/>
      <c r="E937" s="4" t="n"/>
      <c r="F937" s="4" t="n"/>
      <c r="G937" s="5" t="n"/>
      <c r="H937" s="5" t="n"/>
      <c r="I937" s="5" t="n"/>
      <c r="J937" s="32" t="n"/>
      <c r="K937" s="32" t="n"/>
      <c r="L937" s="35">
        <f>IF(OR(J937="",K937=""),"",IFERROR(K937-J937,0))</f>
        <v/>
      </c>
      <c r="M937" s="32" t="n"/>
      <c r="N937" s="35">
        <f>IF(L937="","",IF(F937="Privé",0,L937-M937))</f>
        <v/>
      </c>
      <c r="O937" s="36">
        <f>IF(F937="","",IFERROR(VLOOKUP(F937,'Instellingen &amp; Instructies'!$A$8:$B$10,2,FALSE),0))</f>
        <v/>
      </c>
      <c r="P937" s="36">
        <f>IF(OR(N937="",O937=""),"",N937*O937)</f>
        <v/>
      </c>
      <c r="Q937" s="9">
        <f>IF(OR(J937="",K937=""),IF(OR(J937&lt;&gt;"",K937&lt;&gt;""),"Ontbrekende km-stand",""),IF(K937&lt;J937,"Controleer km-stand",IF(N937&lt;0,"Controleer privé km","OK")))</f>
        <v/>
      </c>
      <c r="R937" s="5" t="n"/>
    </row>
    <row r="938">
      <c r="A938" s="2">
        <f>IF(B938="","",COUNT($B$2:B938))</f>
        <v/>
      </c>
      <c r="B938" s="31" t="n"/>
      <c r="C938" s="4" t="n"/>
      <c r="D938" s="5" t="n"/>
      <c r="E938" s="4" t="n"/>
      <c r="F938" s="4" t="n"/>
      <c r="G938" s="5" t="n"/>
      <c r="H938" s="5" t="n"/>
      <c r="I938" s="5" t="n"/>
      <c r="J938" s="32" t="n"/>
      <c r="K938" s="32" t="n"/>
      <c r="L938" s="33">
        <f>IF(OR(J938="",K938=""),"",IFERROR(K938-J938,0))</f>
        <v/>
      </c>
      <c r="M938" s="32" t="n"/>
      <c r="N938" s="33">
        <f>IF(L938="","",IF(F938="Privé",0,L938-M938))</f>
        <v/>
      </c>
      <c r="O938" s="34">
        <f>IF(F938="","",IFERROR(VLOOKUP(F938,'Instellingen &amp; Instructies'!$A$8:$B$10,2,FALSE),0))</f>
        <v/>
      </c>
      <c r="P938" s="34">
        <f>IF(OR(N938="",O938=""),"",N938*O938)</f>
        <v/>
      </c>
      <c r="Q938" s="2">
        <f>IF(OR(J938="",K938=""),IF(OR(J938&lt;&gt;"",K938&lt;&gt;""),"Ontbrekende km-stand",""),IF(K938&lt;J938,"Controleer km-stand",IF(N938&lt;0,"Controleer privé km","OK")))</f>
        <v/>
      </c>
      <c r="R938" s="5" t="n"/>
    </row>
    <row r="939">
      <c r="A939" s="9">
        <f>IF(B939="","",COUNT($B$2:B939))</f>
        <v/>
      </c>
      <c r="B939" s="31" t="n"/>
      <c r="C939" s="4" t="n"/>
      <c r="D939" s="5" t="n"/>
      <c r="E939" s="4" t="n"/>
      <c r="F939" s="4" t="n"/>
      <c r="G939" s="5" t="n"/>
      <c r="H939" s="5" t="n"/>
      <c r="I939" s="5" t="n"/>
      <c r="J939" s="32" t="n"/>
      <c r="K939" s="32" t="n"/>
      <c r="L939" s="35">
        <f>IF(OR(J939="",K939=""),"",IFERROR(K939-J939,0))</f>
        <v/>
      </c>
      <c r="M939" s="32" t="n"/>
      <c r="N939" s="35">
        <f>IF(L939="","",IF(F939="Privé",0,L939-M939))</f>
        <v/>
      </c>
      <c r="O939" s="36">
        <f>IF(F939="","",IFERROR(VLOOKUP(F939,'Instellingen &amp; Instructies'!$A$8:$B$10,2,FALSE),0))</f>
        <v/>
      </c>
      <c r="P939" s="36">
        <f>IF(OR(N939="",O939=""),"",N939*O939)</f>
        <v/>
      </c>
      <c r="Q939" s="9">
        <f>IF(OR(J939="",K939=""),IF(OR(J939&lt;&gt;"",K939&lt;&gt;""),"Ontbrekende km-stand",""),IF(K939&lt;J939,"Controleer km-stand",IF(N939&lt;0,"Controleer privé km","OK")))</f>
        <v/>
      </c>
      <c r="R939" s="5" t="n"/>
    </row>
    <row r="940">
      <c r="A940" s="2">
        <f>IF(B940="","",COUNT($B$2:B940))</f>
        <v/>
      </c>
      <c r="B940" s="31" t="n"/>
      <c r="C940" s="4" t="n"/>
      <c r="D940" s="5" t="n"/>
      <c r="E940" s="4" t="n"/>
      <c r="F940" s="4" t="n"/>
      <c r="G940" s="5" t="n"/>
      <c r="H940" s="5" t="n"/>
      <c r="I940" s="5" t="n"/>
      <c r="J940" s="32" t="n"/>
      <c r="K940" s="32" t="n"/>
      <c r="L940" s="33">
        <f>IF(OR(J940="",K940=""),"",IFERROR(K940-J940,0))</f>
        <v/>
      </c>
      <c r="M940" s="32" t="n"/>
      <c r="N940" s="33">
        <f>IF(L940="","",IF(F940="Privé",0,L940-M940))</f>
        <v/>
      </c>
      <c r="O940" s="34">
        <f>IF(F940="","",IFERROR(VLOOKUP(F940,'Instellingen &amp; Instructies'!$A$8:$B$10,2,FALSE),0))</f>
        <v/>
      </c>
      <c r="P940" s="34">
        <f>IF(OR(N940="",O940=""),"",N940*O940)</f>
        <v/>
      </c>
      <c r="Q940" s="2">
        <f>IF(OR(J940="",K940=""),IF(OR(J940&lt;&gt;"",K940&lt;&gt;""),"Ontbrekende km-stand",""),IF(K940&lt;J940,"Controleer km-stand",IF(N940&lt;0,"Controleer privé km","OK")))</f>
        <v/>
      </c>
      <c r="R940" s="5" t="n"/>
    </row>
    <row r="941">
      <c r="A941" s="9">
        <f>IF(B941="","",COUNT($B$2:B941))</f>
        <v/>
      </c>
      <c r="B941" s="31" t="n"/>
      <c r="C941" s="4" t="n"/>
      <c r="D941" s="5" t="n"/>
      <c r="E941" s="4" t="n"/>
      <c r="F941" s="4" t="n"/>
      <c r="G941" s="5" t="n"/>
      <c r="H941" s="5" t="n"/>
      <c r="I941" s="5" t="n"/>
      <c r="J941" s="32" t="n"/>
      <c r="K941" s="32" t="n"/>
      <c r="L941" s="35">
        <f>IF(OR(J941="",K941=""),"",IFERROR(K941-J941,0))</f>
        <v/>
      </c>
      <c r="M941" s="32" t="n"/>
      <c r="N941" s="35">
        <f>IF(L941="","",IF(F941="Privé",0,L941-M941))</f>
        <v/>
      </c>
      <c r="O941" s="36">
        <f>IF(F941="","",IFERROR(VLOOKUP(F941,'Instellingen &amp; Instructies'!$A$8:$B$10,2,FALSE),0))</f>
        <v/>
      </c>
      <c r="P941" s="36">
        <f>IF(OR(N941="",O941=""),"",N941*O941)</f>
        <v/>
      </c>
      <c r="Q941" s="9">
        <f>IF(OR(J941="",K941=""),IF(OR(J941&lt;&gt;"",K941&lt;&gt;""),"Ontbrekende km-stand",""),IF(K941&lt;J941,"Controleer km-stand",IF(N941&lt;0,"Controleer privé km","OK")))</f>
        <v/>
      </c>
      <c r="R941" s="5" t="n"/>
    </row>
    <row r="942">
      <c r="A942" s="2">
        <f>IF(B942="","",COUNT($B$2:B942))</f>
        <v/>
      </c>
      <c r="B942" s="31" t="n"/>
      <c r="C942" s="4" t="n"/>
      <c r="D942" s="5" t="n"/>
      <c r="E942" s="4" t="n"/>
      <c r="F942" s="4" t="n"/>
      <c r="G942" s="5" t="n"/>
      <c r="H942" s="5" t="n"/>
      <c r="I942" s="5" t="n"/>
      <c r="J942" s="32" t="n"/>
      <c r="K942" s="32" t="n"/>
      <c r="L942" s="33">
        <f>IF(OR(J942="",K942=""),"",IFERROR(K942-J942,0))</f>
        <v/>
      </c>
      <c r="M942" s="32" t="n"/>
      <c r="N942" s="33">
        <f>IF(L942="","",IF(F942="Privé",0,L942-M942))</f>
        <v/>
      </c>
      <c r="O942" s="34">
        <f>IF(F942="","",IFERROR(VLOOKUP(F942,'Instellingen &amp; Instructies'!$A$8:$B$10,2,FALSE),0))</f>
        <v/>
      </c>
      <c r="P942" s="34">
        <f>IF(OR(N942="",O942=""),"",N942*O942)</f>
        <v/>
      </c>
      <c r="Q942" s="2">
        <f>IF(OR(J942="",K942=""),IF(OR(J942&lt;&gt;"",K942&lt;&gt;""),"Ontbrekende km-stand",""),IF(K942&lt;J942,"Controleer km-stand",IF(N942&lt;0,"Controleer privé km","OK")))</f>
        <v/>
      </c>
      <c r="R942" s="5" t="n"/>
    </row>
    <row r="943">
      <c r="A943" s="9">
        <f>IF(B943="","",COUNT($B$2:B943))</f>
        <v/>
      </c>
      <c r="B943" s="31" t="n"/>
      <c r="C943" s="4" t="n"/>
      <c r="D943" s="5" t="n"/>
      <c r="E943" s="4" t="n"/>
      <c r="F943" s="4" t="n"/>
      <c r="G943" s="5" t="n"/>
      <c r="H943" s="5" t="n"/>
      <c r="I943" s="5" t="n"/>
      <c r="J943" s="32" t="n"/>
      <c r="K943" s="32" t="n"/>
      <c r="L943" s="35">
        <f>IF(OR(J943="",K943=""),"",IFERROR(K943-J943,0))</f>
        <v/>
      </c>
      <c r="M943" s="32" t="n"/>
      <c r="N943" s="35">
        <f>IF(L943="","",IF(F943="Privé",0,L943-M943))</f>
        <v/>
      </c>
      <c r="O943" s="36">
        <f>IF(F943="","",IFERROR(VLOOKUP(F943,'Instellingen &amp; Instructies'!$A$8:$B$10,2,FALSE),0))</f>
        <v/>
      </c>
      <c r="P943" s="36">
        <f>IF(OR(N943="",O943=""),"",N943*O943)</f>
        <v/>
      </c>
      <c r="Q943" s="9">
        <f>IF(OR(J943="",K943=""),IF(OR(J943&lt;&gt;"",K943&lt;&gt;""),"Ontbrekende km-stand",""),IF(K943&lt;J943,"Controleer km-stand",IF(N943&lt;0,"Controleer privé km","OK")))</f>
        <v/>
      </c>
      <c r="R943" s="5" t="n"/>
    </row>
    <row r="944">
      <c r="A944" s="2">
        <f>IF(B944="","",COUNT($B$2:B944))</f>
        <v/>
      </c>
      <c r="B944" s="31" t="n"/>
      <c r="C944" s="4" t="n"/>
      <c r="D944" s="5" t="n"/>
      <c r="E944" s="4" t="n"/>
      <c r="F944" s="4" t="n"/>
      <c r="G944" s="5" t="n"/>
      <c r="H944" s="5" t="n"/>
      <c r="I944" s="5" t="n"/>
      <c r="J944" s="32" t="n"/>
      <c r="K944" s="32" t="n"/>
      <c r="L944" s="33">
        <f>IF(OR(J944="",K944=""),"",IFERROR(K944-J944,0))</f>
        <v/>
      </c>
      <c r="M944" s="32" t="n"/>
      <c r="N944" s="33">
        <f>IF(L944="","",IF(F944="Privé",0,L944-M944))</f>
        <v/>
      </c>
      <c r="O944" s="34">
        <f>IF(F944="","",IFERROR(VLOOKUP(F944,'Instellingen &amp; Instructies'!$A$8:$B$10,2,FALSE),0))</f>
        <v/>
      </c>
      <c r="P944" s="34">
        <f>IF(OR(N944="",O944=""),"",N944*O944)</f>
        <v/>
      </c>
      <c r="Q944" s="2">
        <f>IF(OR(J944="",K944=""),IF(OR(J944&lt;&gt;"",K944&lt;&gt;""),"Ontbrekende km-stand",""),IF(K944&lt;J944,"Controleer km-stand",IF(N944&lt;0,"Controleer privé km","OK")))</f>
        <v/>
      </c>
      <c r="R944" s="5" t="n"/>
    </row>
    <row r="945">
      <c r="A945" s="9">
        <f>IF(B945="","",COUNT($B$2:B945))</f>
        <v/>
      </c>
      <c r="B945" s="31" t="n"/>
      <c r="C945" s="4" t="n"/>
      <c r="D945" s="5" t="n"/>
      <c r="E945" s="4" t="n"/>
      <c r="F945" s="4" t="n"/>
      <c r="G945" s="5" t="n"/>
      <c r="H945" s="5" t="n"/>
      <c r="I945" s="5" t="n"/>
      <c r="J945" s="32" t="n"/>
      <c r="K945" s="32" t="n"/>
      <c r="L945" s="35">
        <f>IF(OR(J945="",K945=""),"",IFERROR(K945-J945,0))</f>
        <v/>
      </c>
      <c r="M945" s="32" t="n"/>
      <c r="N945" s="35">
        <f>IF(L945="","",IF(F945="Privé",0,L945-M945))</f>
        <v/>
      </c>
      <c r="O945" s="36">
        <f>IF(F945="","",IFERROR(VLOOKUP(F945,'Instellingen &amp; Instructies'!$A$8:$B$10,2,FALSE),0))</f>
        <v/>
      </c>
      <c r="P945" s="36">
        <f>IF(OR(N945="",O945=""),"",N945*O945)</f>
        <v/>
      </c>
      <c r="Q945" s="9">
        <f>IF(OR(J945="",K945=""),IF(OR(J945&lt;&gt;"",K945&lt;&gt;""),"Ontbrekende km-stand",""),IF(K945&lt;J945,"Controleer km-stand",IF(N945&lt;0,"Controleer privé km","OK")))</f>
        <v/>
      </c>
      <c r="R945" s="5" t="n"/>
    </row>
    <row r="946">
      <c r="A946" s="2">
        <f>IF(B946="","",COUNT($B$2:B946))</f>
        <v/>
      </c>
      <c r="B946" s="31" t="n"/>
      <c r="C946" s="4" t="n"/>
      <c r="D946" s="5" t="n"/>
      <c r="E946" s="4" t="n"/>
      <c r="F946" s="4" t="n"/>
      <c r="G946" s="5" t="n"/>
      <c r="H946" s="5" t="n"/>
      <c r="I946" s="5" t="n"/>
      <c r="J946" s="32" t="n"/>
      <c r="K946" s="32" t="n"/>
      <c r="L946" s="33">
        <f>IF(OR(J946="",K946=""),"",IFERROR(K946-J946,0))</f>
        <v/>
      </c>
      <c r="M946" s="32" t="n"/>
      <c r="N946" s="33">
        <f>IF(L946="","",IF(F946="Privé",0,L946-M946))</f>
        <v/>
      </c>
      <c r="O946" s="34">
        <f>IF(F946="","",IFERROR(VLOOKUP(F946,'Instellingen &amp; Instructies'!$A$8:$B$10,2,FALSE),0))</f>
        <v/>
      </c>
      <c r="P946" s="34">
        <f>IF(OR(N946="",O946=""),"",N946*O946)</f>
        <v/>
      </c>
      <c r="Q946" s="2">
        <f>IF(OR(J946="",K946=""),IF(OR(J946&lt;&gt;"",K946&lt;&gt;""),"Ontbrekende km-stand",""),IF(K946&lt;J946,"Controleer km-stand",IF(N946&lt;0,"Controleer privé km","OK")))</f>
        <v/>
      </c>
      <c r="R946" s="5" t="n"/>
    </row>
    <row r="947">
      <c r="A947" s="9">
        <f>IF(B947="","",COUNT($B$2:B947))</f>
        <v/>
      </c>
      <c r="B947" s="31" t="n"/>
      <c r="C947" s="4" t="n"/>
      <c r="D947" s="5" t="n"/>
      <c r="E947" s="4" t="n"/>
      <c r="F947" s="4" t="n"/>
      <c r="G947" s="5" t="n"/>
      <c r="H947" s="5" t="n"/>
      <c r="I947" s="5" t="n"/>
      <c r="J947" s="32" t="n"/>
      <c r="K947" s="32" t="n"/>
      <c r="L947" s="35">
        <f>IF(OR(J947="",K947=""),"",IFERROR(K947-J947,0))</f>
        <v/>
      </c>
      <c r="M947" s="32" t="n"/>
      <c r="N947" s="35">
        <f>IF(L947="","",IF(F947="Privé",0,L947-M947))</f>
        <v/>
      </c>
      <c r="O947" s="36">
        <f>IF(F947="","",IFERROR(VLOOKUP(F947,'Instellingen &amp; Instructies'!$A$8:$B$10,2,FALSE),0))</f>
        <v/>
      </c>
      <c r="P947" s="36">
        <f>IF(OR(N947="",O947=""),"",N947*O947)</f>
        <v/>
      </c>
      <c r="Q947" s="9">
        <f>IF(OR(J947="",K947=""),IF(OR(J947&lt;&gt;"",K947&lt;&gt;""),"Ontbrekende km-stand",""),IF(K947&lt;J947,"Controleer km-stand",IF(N947&lt;0,"Controleer privé km","OK")))</f>
        <v/>
      </c>
      <c r="R947" s="5" t="n"/>
    </row>
    <row r="948">
      <c r="A948" s="2">
        <f>IF(B948="","",COUNT($B$2:B948))</f>
        <v/>
      </c>
      <c r="B948" s="31" t="n"/>
      <c r="C948" s="4" t="n"/>
      <c r="D948" s="5" t="n"/>
      <c r="E948" s="4" t="n"/>
      <c r="F948" s="4" t="n"/>
      <c r="G948" s="5" t="n"/>
      <c r="H948" s="5" t="n"/>
      <c r="I948" s="5" t="n"/>
      <c r="J948" s="32" t="n"/>
      <c r="K948" s="32" t="n"/>
      <c r="L948" s="33">
        <f>IF(OR(J948="",K948=""),"",IFERROR(K948-J948,0))</f>
        <v/>
      </c>
      <c r="M948" s="32" t="n"/>
      <c r="N948" s="33">
        <f>IF(L948="","",IF(F948="Privé",0,L948-M948))</f>
        <v/>
      </c>
      <c r="O948" s="34">
        <f>IF(F948="","",IFERROR(VLOOKUP(F948,'Instellingen &amp; Instructies'!$A$8:$B$10,2,FALSE),0))</f>
        <v/>
      </c>
      <c r="P948" s="34">
        <f>IF(OR(N948="",O948=""),"",N948*O948)</f>
        <v/>
      </c>
      <c r="Q948" s="2">
        <f>IF(OR(J948="",K948=""),IF(OR(J948&lt;&gt;"",K948&lt;&gt;""),"Ontbrekende km-stand",""),IF(K948&lt;J948,"Controleer km-stand",IF(N948&lt;0,"Controleer privé km","OK")))</f>
        <v/>
      </c>
      <c r="R948" s="5" t="n"/>
    </row>
    <row r="949">
      <c r="A949" s="9">
        <f>IF(B949="","",COUNT($B$2:B949))</f>
        <v/>
      </c>
      <c r="B949" s="31" t="n"/>
      <c r="C949" s="4" t="n"/>
      <c r="D949" s="5" t="n"/>
      <c r="E949" s="4" t="n"/>
      <c r="F949" s="4" t="n"/>
      <c r="G949" s="5" t="n"/>
      <c r="H949" s="5" t="n"/>
      <c r="I949" s="5" t="n"/>
      <c r="J949" s="32" t="n"/>
      <c r="K949" s="32" t="n"/>
      <c r="L949" s="35">
        <f>IF(OR(J949="",K949=""),"",IFERROR(K949-J949,0))</f>
        <v/>
      </c>
      <c r="M949" s="32" t="n"/>
      <c r="N949" s="35">
        <f>IF(L949="","",IF(F949="Privé",0,L949-M949))</f>
        <v/>
      </c>
      <c r="O949" s="36">
        <f>IF(F949="","",IFERROR(VLOOKUP(F949,'Instellingen &amp; Instructies'!$A$8:$B$10,2,FALSE),0))</f>
        <v/>
      </c>
      <c r="P949" s="36">
        <f>IF(OR(N949="",O949=""),"",N949*O949)</f>
        <v/>
      </c>
      <c r="Q949" s="9">
        <f>IF(OR(J949="",K949=""),IF(OR(J949&lt;&gt;"",K949&lt;&gt;""),"Ontbrekende km-stand",""),IF(K949&lt;J949,"Controleer km-stand",IF(N949&lt;0,"Controleer privé km","OK")))</f>
        <v/>
      </c>
      <c r="R949" s="5" t="n"/>
    </row>
    <row r="950">
      <c r="A950" s="2">
        <f>IF(B950="","",COUNT($B$2:B950))</f>
        <v/>
      </c>
      <c r="B950" s="31" t="n"/>
      <c r="C950" s="4" t="n"/>
      <c r="D950" s="5" t="n"/>
      <c r="E950" s="4" t="n"/>
      <c r="F950" s="4" t="n"/>
      <c r="G950" s="5" t="n"/>
      <c r="H950" s="5" t="n"/>
      <c r="I950" s="5" t="n"/>
      <c r="J950" s="32" t="n"/>
      <c r="K950" s="32" t="n"/>
      <c r="L950" s="33">
        <f>IF(OR(J950="",K950=""),"",IFERROR(K950-J950,0))</f>
        <v/>
      </c>
      <c r="M950" s="32" t="n"/>
      <c r="N950" s="33">
        <f>IF(L950="","",IF(F950="Privé",0,L950-M950))</f>
        <v/>
      </c>
      <c r="O950" s="34">
        <f>IF(F950="","",IFERROR(VLOOKUP(F950,'Instellingen &amp; Instructies'!$A$8:$B$10,2,FALSE),0))</f>
        <v/>
      </c>
      <c r="P950" s="34">
        <f>IF(OR(N950="",O950=""),"",N950*O950)</f>
        <v/>
      </c>
      <c r="Q950" s="2">
        <f>IF(OR(J950="",K950=""),IF(OR(J950&lt;&gt;"",K950&lt;&gt;""),"Ontbrekende km-stand",""),IF(K950&lt;J950,"Controleer km-stand",IF(N950&lt;0,"Controleer privé km","OK")))</f>
        <v/>
      </c>
      <c r="R950" s="5" t="n"/>
    </row>
    <row r="951">
      <c r="A951" s="9">
        <f>IF(B951="","",COUNT($B$2:B951))</f>
        <v/>
      </c>
      <c r="B951" s="31" t="n"/>
      <c r="C951" s="4" t="n"/>
      <c r="D951" s="5" t="n"/>
      <c r="E951" s="4" t="n"/>
      <c r="F951" s="4" t="n"/>
      <c r="G951" s="5" t="n"/>
      <c r="H951" s="5" t="n"/>
      <c r="I951" s="5" t="n"/>
      <c r="J951" s="32" t="n"/>
      <c r="K951" s="32" t="n"/>
      <c r="L951" s="35">
        <f>IF(OR(J951="",K951=""),"",IFERROR(K951-J951,0))</f>
        <v/>
      </c>
      <c r="M951" s="32" t="n"/>
      <c r="N951" s="35">
        <f>IF(L951="","",IF(F951="Privé",0,L951-M951))</f>
        <v/>
      </c>
      <c r="O951" s="36">
        <f>IF(F951="","",IFERROR(VLOOKUP(F951,'Instellingen &amp; Instructies'!$A$8:$B$10,2,FALSE),0))</f>
        <v/>
      </c>
      <c r="P951" s="36">
        <f>IF(OR(N951="",O951=""),"",N951*O951)</f>
        <v/>
      </c>
      <c r="Q951" s="9">
        <f>IF(OR(J951="",K951=""),IF(OR(J951&lt;&gt;"",K951&lt;&gt;""),"Ontbrekende km-stand",""),IF(K951&lt;J951,"Controleer km-stand",IF(N951&lt;0,"Controleer privé km","OK")))</f>
        <v/>
      </c>
      <c r="R951" s="5" t="n"/>
    </row>
    <row r="952">
      <c r="A952" s="2">
        <f>IF(B952="","",COUNT($B$2:B952))</f>
        <v/>
      </c>
      <c r="B952" s="31" t="n"/>
      <c r="C952" s="4" t="n"/>
      <c r="D952" s="5" t="n"/>
      <c r="E952" s="4" t="n"/>
      <c r="F952" s="4" t="n"/>
      <c r="G952" s="5" t="n"/>
      <c r="H952" s="5" t="n"/>
      <c r="I952" s="5" t="n"/>
      <c r="J952" s="32" t="n"/>
      <c r="K952" s="32" t="n"/>
      <c r="L952" s="33">
        <f>IF(OR(J952="",K952=""),"",IFERROR(K952-J952,0))</f>
        <v/>
      </c>
      <c r="M952" s="32" t="n"/>
      <c r="N952" s="33">
        <f>IF(L952="","",IF(F952="Privé",0,L952-M952))</f>
        <v/>
      </c>
      <c r="O952" s="34">
        <f>IF(F952="","",IFERROR(VLOOKUP(F952,'Instellingen &amp; Instructies'!$A$8:$B$10,2,FALSE),0))</f>
        <v/>
      </c>
      <c r="P952" s="34">
        <f>IF(OR(N952="",O952=""),"",N952*O952)</f>
        <v/>
      </c>
      <c r="Q952" s="2">
        <f>IF(OR(J952="",K952=""),IF(OR(J952&lt;&gt;"",K952&lt;&gt;""),"Ontbrekende km-stand",""),IF(K952&lt;J952,"Controleer km-stand",IF(N952&lt;0,"Controleer privé km","OK")))</f>
        <v/>
      </c>
      <c r="R952" s="5" t="n"/>
    </row>
    <row r="953">
      <c r="A953" s="9">
        <f>IF(B953="","",COUNT($B$2:B953))</f>
        <v/>
      </c>
      <c r="B953" s="31" t="n"/>
      <c r="C953" s="4" t="n"/>
      <c r="D953" s="5" t="n"/>
      <c r="E953" s="4" t="n"/>
      <c r="F953" s="4" t="n"/>
      <c r="G953" s="5" t="n"/>
      <c r="H953" s="5" t="n"/>
      <c r="I953" s="5" t="n"/>
      <c r="J953" s="32" t="n"/>
      <c r="K953" s="32" t="n"/>
      <c r="L953" s="35">
        <f>IF(OR(J953="",K953=""),"",IFERROR(K953-J953,0))</f>
        <v/>
      </c>
      <c r="M953" s="32" t="n"/>
      <c r="N953" s="35">
        <f>IF(L953="","",IF(F953="Privé",0,L953-M953))</f>
        <v/>
      </c>
      <c r="O953" s="36">
        <f>IF(F953="","",IFERROR(VLOOKUP(F953,'Instellingen &amp; Instructies'!$A$8:$B$10,2,FALSE),0))</f>
        <v/>
      </c>
      <c r="P953" s="36">
        <f>IF(OR(N953="",O953=""),"",N953*O953)</f>
        <v/>
      </c>
      <c r="Q953" s="9">
        <f>IF(OR(J953="",K953=""),IF(OR(J953&lt;&gt;"",K953&lt;&gt;""),"Ontbrekende km-stand",""),IF(K953&lt;J953,"Controleer km-stand",IF(N953&lt;0,"Controleer privé km","OK")))</f>
        <v/>
      </c>
      <c r="R953" s="5" t="n"/>
    </row>
    <row r="954">
      <c r="A954" s="2">
        <f>IF(B954="","",COUNT($B$2:B954))</f>
        <v/>
      </c>
      <c r="B954" s="31" t="n"/>
      <c r="C954" s="4" t="n"/>
      <c r="D954" s="5" t="n"/>
      <c r="E954" s="4" t="n"/>
      <c r="F954" s="4" t="n"/>
      <c r="G954" s="5" t="n"/>
      <c r="H954" s="5" t="n"/>
      <c r="I954" s="5" t="n"/>
      <c r="J954" s="32" t="n"/>
      <c r="K954" s="32" t="n"/>
      <c r="L954" s="33">
        <f>IF(OR(J954="",K954=""),"",IFERROR(K954-J954,0))</f>
        <v/>
      </c>
      <c r="M954" s="32" t="n"/>
      <c r="N954" s="33">
        <f>IF(L954="","",IF(F954="Privé",0,L954-M954))</f>
        <v/>
      </c>
      <c r="O954" s="34">
        <f>IF(F954="","",IFERROR(VLOOKUP(F954,'Instellingen &amp; Instructies'!$A$8:$B$10,2,FALSE),0))</f>
        <v/>
      </c>
      <c r="P954" s="34">
        <f>IF(OR(N954="",O954=""),"",N954*O954)</f>
        <v/>
      </c>
      <c r="Q954" s="2">
        <f>IF(OR(J954="",K954=""),IF(OR(J954&lt;&gt;"",K954&lt;&gt;""),"Ontbrekende km-stand",""),IF(K954&lt;J954,"Controleer km-stand",IF(N954&lt;0,"Controleer privé km","OK")))</f>
        <v/>
      </c>
      <c r="R954" s="5" t="n"/>
    </row>
    <row r="955">
      <c r="A955" s="9">
        <f>IF(B955="","",COUNT($B$2:B955))</f>
        <v/>
      </c>
      <c r="B955" s="31" t="n"/>
      <c r="C955" s="4" t="n"/>
      <c r="D955" s="5" t="n"/>
      <c r="E955" s="4" t="n"/>
      <c r="F955" s="4" t="n"/>
      <c r="G955" s="5" t="n"/>
      <c r="H955" s="5" t="n"/>
      <c r="I955" s="5" t="n"/>
      <c r="J955" s="32" t="n"/>
      <c r="K955" s="32" t="n"/>
      <c r="L955" s="35">
        <f>IF(OR(J955="",K955=""),"",IFERROR(K955-J955,0))</f>
        <v/>
      </c>
      <c r="M955" s="32" t="n"/>
      <c r="N955" s="35">
        <f>IF(L955="","",IF(F955="Privé",0,L955-M955))</f>
        <v/>
      </c>
      <c r="O955" s="36">
        <f>IF(F955="","",IFERROR(VLOOKUP(F955,'Instellingen &amp; Instructies'!$A$8:$B$10,2,FALSE),0))</f>
        <v/>
      </c>
      <c r="P955" s="36">
        <f>IF(OR(N955="",O955=""),"",N955*O955)</f>
        <v/>
      </c>
      <c r="Q955" s="9">
        <f>IF(OR(J955="",K955=""),IF(OR(J955&lt;&gt;"",K955&lt;&gt;""),"Ontbrekende km-stand",""),IF(K955&lt;J955,"Controleer km-stand",IF(N955&lt;0,"Controleer privé km","OK")))</f>
        <v/>
      </c>
      <c r="R955" s="5" t="n"/>
    </row>
    <row r="956">
      <c r="A956" s="2">
        <f>IF(B956="","",COUNT($B$2:B956))</f>
        <v/>
      </c>
      <c r="B956" s="31" t="n"/>
      <c r="C956" s="4" t="n"/>
      <c r="D956" s="5" t="n"/>
      <c r="E956" s="4" t="n"/>
      <c r="F956" s="4" t="n"/>
      <c r="G956" s="5" t="n"/>
      <c r="H956" s="5" t="n"/>
      <c r="I956" s="5" t="n"/>
      <c r="J956" s="32" t="n"/>
      <c r="K956" s="32" t="n"/>
      <c r="L956" s="33">
        <f>IF(OR(J956="",K956=""),"",IFERROR(K956-J956,0))</f>
        <v/>
      </c>
      <c r="M956" s="32" t="n"/>
      <c r="N956" s="33">
        <f>IF(L956="","",IF(F956="Privé",0,L956-M956))</f>
        <v/>
      </c>
      <c r="O956" s="34">
        <f>IF(F956="","",IFERROR(VLOOKUP(F956,'Instellingen &amp; Instructies'!$A$8:$B$10,2,FALSE),0))</f>
        <v/>
      </c>
      <c r="P956" s="34">
        <f>IF(OR(N956="",O956=""),"",N956*O956)</f>
        <v/>
      </c>
      <c r="Q956" s="2">
        <f>IF(OR(J956="",K956=""),IF(OR(J956&lt;&gt;"",K956&lt;&gt;""),"Ontbrekende km-stand",""),IF(K956&lt;J956,"Controleer km-stand",IF(N956&lt;0,"Controleer privé km","OK")))</f>
        <v/>
      </c>
      <c r="R956" s="5" t="n"/>
    </row>
    <row r="957">
      <c r="A957" s="9">
        <f>IF(B957="","",COUNT($B$2:B957))</f>
        <v/>
      </c>
      <c r="B957" s="31" t="n"/>
      <c r="C957" s="4" t="n"/>
      <c r="D957" s="5" t="n"/>
      <c r="E957" s="4" t="n"/>
      <c r="F957" s="4" t="n"/>
      <c r="G957" s="5" t="n"/>
      <c r="H957" s="5" t="n"/>
      <c r="I957" s="5" t="n"/>
      <c r="J957" s="32" t="n"/>
      <c r="K957" s="32" t="n"/>
      <c r="L957" s="35">
        <f>IF(OR(J957="",K957=""),"",IFERROR(K957-J957,0))</f>
        <v/>
      </c>
      <c r="M957" s="32" t="n"/>
      <c r="N957" s="35">
        <f>IF(L957="","",IF(F957="Privé",0,L957-M957))</f>
        <v/>
      </c>
      <c r="O957" s="36">
        <f>IF(F957="","",IFERROR(VLOOKUP(F957,'Instellingen &amp; Instructies'!$A$8:$B$10,2,FALSE),0))</f>
        <v/>
      </c>
      <c r="P957" s="36">
        <f>IF(OR(N957="",O957=""),"",N957*O957)</f>
        <v/>
      </c>
      <c r="Q957" s="9">
        <f>IF(OR(J957="",K957=""),IF(OR(J957&lt;&gt;"",K957&lt;&gt;""),"Ontbrekende km-stand",""),IF(K957&lt;J957,"Controleer km-stand",IF(N957&lt;0,"Controleer privé km","OK")))</f>
        <v/>
      </c>
      <c r="R957" s="5" t="n"/>
    </row>
    <row r="958">
      <c r="A958" s="2">
        <f>IF(B958="","",COUNT($B$2:B958))</f>
        <v/>
      </c>
      <c r="B958" s="31" t="n"/>
      <c r="C958" s="4" t="n"/>
      <c r="D958" s="5" t="n"/>
      <c r="E958" s="4" t="n"/>
      <c r="F958" s="4" t="n"/>
      <c r="G958" s="5" t="n"/>
      <c r="H958" s="5" t="n"/>
      <c r="I958" s="5" t="n"/>
      <c r="J958" s="32" t="n"/>
      <c r="K958" s="32" t="n"/>
      <c r="L958" s="33">
        <f>IF(OR(J958="",K958=""),"",IFERROR(K958-J958,0))</f>
        <v/>
      </c>
      <c r="M958" s="32" t="n"/>
      <c r="N958" s="33">
        <f>IF(L958="","",IF(F958="Privé",0,L958-M958))</f>
        <v/>
      </c>
      <c r="O958" s="34">
        <f>IF(F958="","",IFERROR(VLOOKUP(F958,'Instellingen &amp; Instructies'!$A$8:$B$10,2,FALSE),0))</f>
        <v/>
      </c>
      <c r="P958" s="34">
        <f>IF(OR(N958="",O958=""),"",N958*O958)</f>
        <v/>
      </c>
      <c r="Q958" s="2">
        <f>IF(OR(J958="",K958=""),IF(OR(J958&lt;&gt;"",K958&lt;&gt;""),"Ontbrekende km-stand",""),IF(K958&lt;J958,"Controleer km-stand",IF(N958&lt;0,"Controleer privé km","OK")))</f>
        <v/>
      </c>
      <c r="R958" s="5" t="n"/>
    </row>
    <row r="959">
      <c r="A959" s="9">
        <f>IF(B959="","",COUNT($B$2:B959))</f>
        <v/>
      </c>
      <c r="B959" s="31" t="n"/>
      <c r="C959" s="4" t="n"/>
      <c r="D959" s="5" t="n"/>
      <c r="E959" s="4" t="n"/>
      <c r="F959" s="4" t="n"/>
      <c r="G959" s="5" t="n"/>
      <c r="H959" s="5" t="n"/>
      <c r="I959" s="5" t="n"/>
      <c r="J959" s="32" t="n"/>
      <c r="K959" s="32" t="n"/>
      <c r="L959" s="35">
        <f>IF(OR(J959="",K959=""),"",IFERROR(K959-J959,0))</f>
        <v/>
      </c>
      <c r="M959" s="32" t="n"/>
      <c r="N959" s="35">
        <f>IF(L959="","",IF(F959="Privé",0,L959-M959))</f>
        <v/>
      </c>
      <c r="O959" s="36">
        <f>IF(F959="","",IFERROR(VLOOKUP(F959,'Instellingen &amp; Instructies'!$A$8:$B$10,2,FALSE),0))</f>
        <v/>
      </c>
      <c r="P959" s="36">
        <f>IF(OR(N959="",O959=""),"",N959*O959)</f>
        <v/>
      </c>
      <c r="Q959" s="9">
        <f>IF(OR(J959="",K959=""),IF(OR(J959&lt;&gt;"",K959&lt;&gt;""),"Ontbrekende km-stand",""),IF(K959&lt;J959,"Controleer km-stand",IF(N959&lt;0,"Controleer privé km","OK")))</f>
        <v/>
      </c>
      <c r="R959" s="5" t="n"/>
    </row>
    <row r="960">
      <c r="A960" s="2">
        <f>IF(B960="","",COUNT($B$2:B960))</f>
        <v/>
      </c>
      <c r="B960" s="31" t="n"/>
      <c r="C960" s="4" t="n"/>
      <c r="D960" s="5" t="n"/>
      <c r="E960" s="4" t="n"/>
      <c r="F960" s="4" t="n"/>
      <c r="G960" s="5" t="n"/>
      <c r="H960" s="5" t="n"/>
      <c r="I960" s="5" t="n"/>
      <c r="J960" s="32" t="n"/>
      <c r="K960" s="32" t="n"/>
      <c r="L960" s="33">
        <f>IF(OR(J960="",K960=""),"",IFERROR(K960-J960,0))</f>
        <v/>
      </c>
      <c r="M960" s="32" t="n"/>
      <c r="N960" s="33">
        <f>IF(L960="","",IF(F960="Privé",0,L960-M960))</f>
        <v/>
      </c>
      <c r="O960" s="34">
        <f>IF(F960="","",IFERROR(VLOOKUP(F960,'Instellingen &amp; Instructies'!$A$8:$B$10,2,FALSE),0))</f>
        <v/>
      </c>
      <c r="P960" s="34">
        <f>IF(OR(N960="",O960=""),"",N960*O960)</f>
        <v/>
      </c>
      <c r="Q960" s="2">
        <f>IF(OR(J960="",K960=""),IF(OR(J960&lt;&gt;"",K960&lt;&gt;""),"Ontbrekende km-stand",""),IF(K960&lt;J960,"Controleer km-stand",IF(N960&lt;0,"Controleer privé km","OK")))</f>
        <v/>
      </c>
      <c r="R960" s="5" t="n"/>
    </row>
    <row r="961">
      <c r="A961" s="9">
        <f>IF(B961="","",COUNT($B$2:B961))</f>
        <v/>
      </c>
      <c r="B961" s="31" t="n"/>
      <c r="C961" s="4" t="n"/>
      <c r="D961" s="5" t="n"/>
      <c r="E961" s="4" t="n"/>
      <c r="F961" s="4" t="n"/>
      <c r="G961" s="5" t="n"/>
      <c r="H961" s="5" t="n"/>
      <c r="I961" s="5" t="n"/>
      <c r="J961" s="32" t="n"/>
      <c r="K961" s="32" t="n"/>
      <c r="L961" s="35">
        <f>IF(OR(J961="",K961=""),"",IFERROR(K961-J961,0))</f>
        <v/>
      </c>
      <c r="M961" s="32" t="n"/>
      <c r="N961" s="35">
        <f>IF(L961="","",IF(F961="Privé",0,L961-M961))</f>
        <v/>
      </c>
      <c r="O961" s="36">
        <f>IF(F961="","",IFERROR(VLOOKUP(F961,'Instellingen &amp; Instructies'!$A$8:$B$10,2,FALSE),0))</f>
        <v/>
      </c>
      <c r="P961" s="36">
        <f>IF(OR(N961="",O961=""),"",N961*O961)</f>
        <v/>
      </c>
      <c r="Q961" s="9">
        <f>IF(OR(J961="",K961=""),IF(OR(J961&lt;&gt;"",K961&lt;&gt;""),"Ontbrekende km-stand",""),IF(K961&lt;J961,"Controleer km-stand",IF(N961&lt;0,"Controleer privé km","OK")))</f>
        <v/>
      </c>
      <c r="R961" s="5" t="n"/>
    </row>
    <row r="962">
      <c r="A962" s="2">
        <f>IF(B962="","",COUNT($B$2:B962))</f>
        <v/>
      </c>
      <c r="B962" s="31" t="n"/>
      <c r="C962" s="4" t="n"/>
      <c r="D962" s="5" t="n"/>
      <c r="E962" s="4" t="n"/>
      <c r="F962" s="4" t="n"/>
      <c r="G962" s="5" t="n"/>
      <c r="H962" s="5" t="n"/>
      <c r="I962" s="5" t="n"/>
      <c r="J962" s="32" t="n"/>
      <c r="K962" s="32" t="n"/>
      <c r="L962" s="33">
        <f>IF(OR(J962="",K962=""),"",IFERROR(K962-J962,0))</f>
        <v/>
      </c>
      <c r="M962" s="32" t="n"/>
      <c r="N962" s="33">
        <f>IF(L962="","",IF(F962="Privé",0,L962-M962))</f>
        <v/>
      </c>
      <c r="O962" s="34">
        <f>IF(F962="","",IFERROR(VLOOKUP(F962,'Instellingen &amp; Instructies'!$A$8:$B$10,2,FALSE),0))</f>
        <v/>
      </c>
      <c r="P962" s="34">
        <f>IF(OR(N962="",O962=""),"",N962*O962)</f>
        <v/>
      </c>
      <c r="Q962" s="2">
        <f>IF(OR(J962="",K962=""),IF(OR(J962&lt;&gt;"",K962&lt;&gt;""),"Ontbrekende km-stand",""),IF(K962&lt;J962,"Controleer km-stand",IF(N962&lt;0,"Controleer privé km","OK")))</f>
        <v/>
      </c>
      <c r="R962" s="5" t="n"/>
    </row>
    <row r="963">
      <c r="A963" s="9">
        <f>IF(B963="","",COUNT($B$2:B963))</f>
        <v/>
      </c>
      <c r="B963" s="31" t="n"/>
      <c r="C963" s="4" t="n"/>
      <c r="D963" s="5" t="n"/>
      <c r="E963" s="4" t="n"/>
      <c r="F963" s="4" t="n"/>
      <c r="G963" s="5" t="n"/>
      <c r="H963" s="5" t="n"/>
      <c r="I963" s="5" t="n"/>
      <c r="J963" s="32" t="n"/>
      <c r="K963" s="32" t="n"/>
      <c r="L963" s="35">
        <f>IF(OR(J963="",K963=""),"",IFERROR(K963-J963,0))</f>
        <v/>
      </c>
      <c r="M963" s="32" t="n"/>
      <c r="N963" s="35">
        <f>IF(L963="","",IF(F963="Privé",0,L963-M963))</f>
        <v/>
      </c>
      <c r="O963" s="36">
        <f>IF(F963="","",IFERROR(VLOOKUP(F963,'Instellingen &amp; Instructies'!$A$8:$B$10,2,FALSE),0))</f>
        <v/>
      </c>
      <c r="P963" s="36">
        <f>IF(OR(N963="",O963=""),"",N963*O963)</f>
        <v/>
      </c>
      <c r="Q963" s="9">
        <f>IF(OR(J963="",K963=""),IF(OR(J963&lt;&gt;"",K963&lt;&gt;""),"Ontbrekende km-stand",""),IF(K963&lt;J963,"Controleer km-stand",IF(N963&lt;0,"Controleer privé km","OK")))</f>
        <v/>
      </c>
      <c r="R963" s="5" t="n"/>
    </row>
    <row r="964">
      <c r="A964" s="2">
        <f>IF(B964="","",COUNT($B$2:B964))</f>
        <v/>
      </c>
      <c r="B964" s="31" t="n"/>
      <c r="C964" s="4" t="n"/>
      <c r="D964" s="5" t="n"/>
      <c r="E964" s="4" t="n"/>
      <c r="F964" s="4" t="n"/>
      <c r="G964" s="5" t="n"/>
      <c r="H964" s="5" t="n"/>
      <c r="I964" s="5" t="n"/>
      <c r="J964" s="32" t="n"/>
      <c r="K964" s="32" t="n"/>
      <c r="L964" s="33">
        <f>IF(OR(J964="",K964=""),"",IFERROR(K964-J964,0))</f>
        <v/>
      </c>
      <c r="M964" s="32" t="n"/>
      <c r="N964" s="33">
        <f>IF(L964="","",IF(F964="Privé",0,L964-M964))</f>
        <v/>
      </c>
      <c r="O964" s="34">
        <f>IF(F964="","",IFERROR(VLOOKUP(F964,'Instellingen &amp; Instructies'!$A$8:$B$10,2,FALSE),0))</f>
        <v/>
      </c>
      <c r="P964" s="34">
        <f>IF(OR(N964="",O964=""),"",N964*O964)</f>
        <v/>
      </c>
      <c r="Q964" s="2">
        <f>IF(OR(J964="",K964=""),IF(OR(J964&lt;&gt;"",K964&lt;&gt;""),"Ontbrekende km-stand",""),IF(K964&lt;J964,"Controleer km-stand",IF(N964&lt;0,"Controleer privé km","OK")))</f>
        <v/>
      </c>
      <c r="R964" s="5" t="n"/>
    </row>
    <row r="965">
      <c r="A965" s="9">
        <f>IF(B965="","",COUNT($B$2:B965))</f>
        <v/>
      </c>
      <c r="B965" s="31" t="n"/>
      <c r="C965" s="4" t="n"/>
      <c r="D965" s="5" t="n"/>
      <c r="E965" s="4" t="n"/>
      <c r="F965" s="4" t="n"/>
      <c r="G965" s="5" t="n"/>
      <c r="H965" s="5" t="n"/>
      <c r="I965" s="5" t="n"/>
      <c r="J965" s="32" t="n"/>
      <c r="K965" s="32" t="n"/>
      <c r="L965" s="35">
        <f>IF(OR(J965="",K965=""),"",IFERROR(K965-J965,0))</f>
        <v/>
      </c>
      <c r="M965" s="32" t="n"/>
      <c r="N965" s="35">
        <f>IF(L965="","",IF(F965="Privé",0,L965-M965))</f>
        <v/>
      </c>
      <c r="O965" s="36">
        <f>IF(F965="","",IFERROR(VLOOKUP(F965,'Instellingen &amp; Instructies'!$A$8:$B$10,2,FALSE),0))</f>
        <v/>
      </c>
      <c r="P965" s="36">
        <f>IF(OR(N965="",O965=""),"",N965*O965)</f>
        <v/>
      </c>
      <c r="Q965" s="9">
        <f>IF(OR(J965="",K965=""),IF(OR(J965&lt;&gt;"",K965&lt;&gt;""),"Ontbrekende km-stand",""),IF(K965&lt;J965,"Controleer km-stand",IF(N965&lt;0,"Controleer privé km","OK")))</f>
        <v/>
      </c>
      <c r="R965" s="5" t="n"/>
    </row>
    <row r="966">
      <c r="A966" s="2">
        <f>IF(B966="","",COUNT($B$2:B966))</f>
        <v/>
      </c>
      <c r="B966" s="31" t="n"/>
      <c r="C966" s="4" t="n"/>
      <c r="D966" s="5" t="n"/>
      <c r="E966" s="4" t="n"/>
      <c r="F966" s="4" t="n"/>
      <c r="G966" s="5" t="n"/>
      <c r="H966" s="5" t="n"/>
      <c r="I966" s="5" t="n"/>
      <c r="J966" s="32" t="n"/>
      <c r="K966" s="32" t="n"/>
      <c r="L966" s="33">
        <f>IF(OR(J966="",K966=""),"",IFERROR(K966-J966,0))</f>
        <v/>
      </c>
      <c r="M966" s="32" t="n"/>
      <c r="N966" s="33">
        <f>IF(L966="","",IF(F966="Privé",0,L966-M966))</f>
        <v/>
      </c>
      <c r="O966" s="34">
        <f>IF(F966="","",IFERROR(VLOOKUP(F966,'Instellingen &amp; Instructies'!$A$8:$B$10,2,FALSE),0))</f>
        <v/>
      </c>
      <c r="P966" s="34">
        <f>IF(OR(N966="",O966=""),"",N966*O966)</f>
        <v/>
      </c>
      <c r="Q966" s="2">
        <f>IF(OR(J966="",K966=""),IF(OR(J966&lt;&gt;"",K966&lt;&gt;""),"Ontbrekende km-stand",""),IF(K966&lt;J966,"Controleer km-stand",IF(N966&lt;0,"Controleer privé km","OK")))</f>
        <v/>
      </c>
      <c r="R966" s="5" t="n"/>
    </row>
    <row r="967">
      <c r="A967" s="9">
        <f>IF(B967="","",COUNT($B$2:B967))</f>
        <v/>
      </c>
      <c r="B967" s="31" t="n"/>
      <c r="C967" s="4" t="n"/>
      <c r="D967" s="5" t="n"/>
      <c r="E967" s="4" t="n"/>
      <c r="F967" s="4" t="n"/>
      <c r="G967" s="5" t="n"/>
      <c r="H967" s="5" t="n"/>
      <c r="I967" s="5" t="n"/>
      <c r="J967" s="32" t="n"/>
      <c r="K967" s="32" t="n"/>
      <c r="L967" s="35">
        <f>IF(OR(J967="",K967=""),"",IFERROR(K967-J967,0))</f>
        <v/>
      </c>
      <c r="M967" s="32" t="n"/>
      <c r="N967" s="35">
        <f>IF(L967="","",IF(F967="Privé",0,L967-M967))</f>
        <v/>
      </c>
      <c r="O967" s="36">
        <f>IF(F967="","",IFERROR(VLOOKUP(F967,'Instellingen &amp; Instructies'!$A$8:$B$10,2,FALSE),0))</f>
        <v/>
      </c>
      <c r="P967" s="36">
        <f>IF(OR(N967="",O967=""),"",N967*O967)</f>
        <v/>
      </c>
      <c r="Q967" s="9">
        <f>IF(OR(J967="",K967=""),IF(OR(J967&lt;&gt;"",K967&lt;&gt;""),"Ontbrekende km-stand",""),IF(K967&lt;J967,"Controleer km-stand",IF(N967&lt;0,"Controleer privé km","OK")))</f>
        <v/>
      </c>
      <c r="R967" s="5" t="n"/>
    </row>
    <row r="968">
      <c r="A968" s="2">
        <f>IF(B968="","",COUNT($B$2:B968))</f>
        <v/>
      </c>
      <c r="B968" s="31" t="n"/>
      <c r="C968" s="4" t="n"/>
      <c r="D968" s="5" t="n"/>
      <c r="E968" s="4" t="n"/>
      <c r="F968" s="4" t="n"/>
      <c r="G968" s="5" t="n"/>
      <c r="H968" s="5" t="n"/>
      <c r="I968" s="5" t="n"/>
      <c r="J968" s="32" t="n"/>
      <c r="K968" s="32" t="n"/>
      <c r="L968" s="33">
        <f>IF(OR(J968="",K968=""),"",IFERROR(K968-J968,0))</f>
        <v/>
      </c>
      <c r="M968" s="32" t="n"/>
      <c r="N968" s="33">
        <f>IF(L968="","",IF(F968="Privé",0,L968-M968))</f>
        <v/>
      </c>
      <c r="O968" s="34">
        <f>IF(F968="","",IFERROR(VLOOKUP(F968,'Instellingen &amp; Instructies'!$A$8:$B$10,2,FALSE),0))</f>
        <v/>
      </c>
      <c r="P968" s="34">
        <f>IF(OR(N968="",O968=""),"",N968*O968)</f>
        <v/>
      </c>
      <c r="Q968" s="2">
        <f>IF(OR(J968="",K968=""),IF(OR(J968&lt;&gt;"",K968&lt;&gt;""),"Ontbrekende km-stand",""),IF(K968&lt;J968,"Controleer km-stand",IF(N968&lt;0,"Controleer privé km","OK")))</f>
        <v/>
      </c>
      <c r="R968" s="5" t="n"/>
    </row>
    <row r="969">
      <c r="A969" s="9">
        <f>IF(B969="","",COUNT($B$2:B969))</f>
        <v/>
      </c>
      <c r="B969" s="31" t="n"/>
      <c r="C969" s="4" t="n"/>
      <c r="D969" s="5" t="n"/>
      <c r="E969" s="4" t="n"/>
      <c r="F969" s="4" t="n"/>
      <c r="G969" s="5" t="n"/>
      <c r="H969" s="5" t="n"/>
      <c r="I969" s="5" t="n"/>
      <c r="J969" s="32" t="n"/>
      <c r="K969" s="32" t="n"/>
      <c r="L969" s="35">
        <f>IF(OR(J969="",K969=""),"",IFERROR(K969-J969,0))</f>
        <v/>
      </c>
      <c r="M969" s="32" t="n"/>
      <c r="N969" s="35">
        <f>IF(L969="","",IF(F969="Privé",0,L969-M969))</f>
        <v/>
      </c>
      <c r="O969" s="36">
        <f>IF(F969="","",IFERROR(VLOOKUP(F969,'Instellingen &amp; Instructies'!$A$8:$B$10,2,FALSE),0))</f>
        <v/>
      </c>
      <c r="P969" s="36">
        <f>IF(OR(N969="",O969=""),"",N969*O969)</f>
        <v/>
      </c>
      <c r="Q969" s="9">
        <f>IF(OR(J969="",K969=""),IF(OR(J969&lt;&gt;"",K969&lt;&gt;""),"Ontbrekende km-stand",""),IF(K969&lt;J969,"Controleer km-stand",IF(N969&lt;0,"Controleer privé km","OK")))</f>
        <v/>
      </c>
      <c r="R969" s="5" t="n"/>
    </row>
    <row r="970">
      <c r="A970" s="2">
        <f>IF(B970="","",COUNT($B$2:B970))</f>
        <v/>
      </c>
      <c r="B970" s="31" t="n"/>
      <c r="C970" s="4" t="n"/>
      <c r="D970" s="5" t="n"/>
      <c r="E970" s="4" t="n"/>
      <c r="F970" s="4" t="n"/>
      <c r="G970" s="5" t="n"/>
      <c r="H970" s="5" t="n"/>
      <c r="I970" s="5" t="n"/>
      <c r="J970" s="32" t="n"/>
      <c r="K970" s="32" t="n"/>
      <c r="L970" s="33">
        <f>IF(OR(J970="",K970=""),"",IFERROR(K970-J970,0))</f>
        <v/>
      </c>
      <c r="M970" s="32" t="n"/>
      <c r="N970" s="33">
        <f>IF(L970="","",IF(F970="Privé",0,L970-M970))</f>
        <v/>
      </c>
      <c r="O970" s="34">
        <f>IF(F970="","",IFERROR(VLOOKUP(F970,'Instellingen &amp; Instructies'!$A$8:$B$10,2,FALSE),0))</f>
        <v/>
      </c>
      <c r="P970" s="34">
        <f>IF(OR(N970="",O970=""),"",N970*O970)</f>
        <v/>
      </c>
      <c r="Q970" s="2">
        <f>IF(OR(J970="",K970=""),IF(OR(J970&lt;&gt;"",K970&lt;&gt;""),"Ontbrekende km-stand",""),IF(K970&lt;J970,"Controleer km-stand",IF(N970&lt;0,"Controleer privé km","OK")))</f>
        <v/>
      </c>
      <c r="R970" s="5" t="n"/>
    </row>
    <row r="971">
      <c r="A971" s="9">
        <f>IF(B971="","",COUNT($B$2:B971))</f>
        <v/>
      </c>
      <c r="B971" s="31" t="n"/>
      <c r="C971" s="4" t="n"/>
      <c r="D971" s="5" t="n"/>
      <c r="E971" s="4" t="n"/>
      <c r="F971" s="4" t="n"/>
      <c r="G971" s="5" t="n"/>
      <c r="H971" s="5" t="n"/>
      <c r="I971" s="5" t="n"/>
      <c r="J971" s="32" t="n"/>
      <c r="K971" s="32" t="n"/>
      <c r="L971" s="35">
        <f>IF(OR(J971="",K971=""),"",IFERROR(K971-J971,0))</f>
        <v/>
      </c>
      <c r="M971" s="32" t="n"/>
      <c r="N971" s="35">
        <f>IF(L971="","",IF(F971="Privé",0,L971-M971))</f>
        <v/>
      </c>
      <c r="O971" s="36">
        <f>IF(F971="","",IFERROR(VLOOKUP(F971,'Instellingen &amp; Instructies'!$A$8:$B$10,2,FALSE),0))</f>
        <v/>
      </c>
      <c r="P971" s="36">
        <f>IF(OR(N971="",O971=""),"",N971*O971)</f>
        <v/>
      </c>
      <c r="Q971" s="9">
        <f>IF(OR(J971="",K971=""),IF(OR(J971&lt;&gt;"",K971&lt;&gt;""),"Ontbrekende km-stand",""),IF(K971&lt;J971,"Controleer km-stand",IF(N971&lt;0,"Controleer privé km","OK")))</f>
        <v/>
      </c>
      <c r="R971" s="5" t="n"/>
    </row>
    <row r="972">
      <c r="A972" s="2">
        <f>IF(B972="","",COUNT($B$2:B972))</f>
        <v/>
      </c>
      <c r="B972" s="31" t="n"/>
      <c r="C972" s="4" t="n"/>
      <c r="D972" s="5" t="n"/>
      <c r="E972" s="4" t="n"/>
      <c r="F972" s="4" t="n"/>
      <c r="G972" s="5" t="n"/>
      <c r="H972" s="5" t="n"/>
      <c r="I972" s="5" t="n"/>
      <c r="J972" s="32" t="n"/>
      <c r="K972" s="32" t="n"/>
      <c r="L972" s="33">
        <f>IF(OR(J972="",K972=""),"",IFERROR(K972-J972,0))</f>
        <v/>
      </c>
      <c r="M972" s="32" t="n"/>
      <c r="N972" s="33">
        <f>IF(L972="","",IF(F972="Privé",0,L972-M972))</f>
        <v/>
      </c>
      <c r="O972" s="34">
        <f>IF(F972="","",IFERROR(VLOOKUP(F972,'Instellingen &amp; Instructies'!$A$8:$B$10,2,FALSE),0))</f>
        <v/>
      </c>
      <c r="P972" s="34">
        <f>IF(OR(N972="",O972=""),"",N972*O972)</f>
        <v/>
      </c>
      <c r="Q972" s="2">
        <f>IF(OR(J972="",K972=""),IF(OR(J972&lt;&gt;"",K972&lt;&gt;""),"Ontbrekende km-stand",""),IF(K972&lt;J972,"Controleer km-stand",IF(N972&lt;0,"Controleer privé km","OK")))</f>
        <v/>
      </c>
      <c r="R972" s="5" t="n"/>
    </row>
    <row r="973">
      <c r="A973" s="9">
        <f>IF(B973="","",COUNT($B$2:B973))</f>
        <v/>
      </c>
      <c r="B973" s="31" t="n"/>
      <c r="C973" s="4" t="n"/>
      <c r="D973" s="5" t="n"/>
      <c r="E973" s="4" t="n"/>
      <c r="F973" s="4" t="n"/>
      <c r="G973" s="5" t="n"/>
      <c r="H973" s="5" t="n"/>
      <c r="I973" s="5" t="n"/>
      <c r="J973" s="32" t="n"/>
      <c r="K973" s="32" t="n"/>
      <c r="L973" s="35">
        <f>IF(OR(J973="",K973=""),"",IFERROR(K973-J973,0))</f>
        <v/>
      </c>
      <c r="M973" s="32" t="n"/>
      <c r="N973" s="35">
        <f>IF(L973="","",IF(F973="Privé",0,L973-M973))</f>
        <v/>
      </c>
      <c r="O973" s="36">
        <f>IF(F973="","",IFERROR(VLOOKUP(F973,'Instellingen &amp; Instructies'!$A$8:$B$10,2,FALSE),0))</f>
        <v/>
      </c>
      <c r="P973" s="36">
        <f>IF(OR(N973="",O973=""),"",N973*O973)</f>
        <v/>
      </c>
      <c r="Q973" s="9">
        <f>IF(OR(J973="",K973=""),IF(OR(J973&lt;&gt;"",K973&lt;&gt;""),"Ontbrekende km-stand",""),IF(K973&lt;J973,"Controleer km-stand",IF(N973&lt;0,"Controleer privé km","OK")))</f>
        <v/>
      </c>
      <c r="R973" s="5" t="n"/>
    </row>
    <row r="974">
      <c r="A974" s="2">
        <f>IF(B974="","",COUNT($B$2:B974))</f>
        <v/>
      </c>
      <c r="B974" s="31" t="n"/>
      <c r="C974" s="4" t="n"/>
      <c r="D974" s="5" t="n"/>
      <c r="E974" s="4" t="n"/>
      <c r="F974" s="4" t="n"/>
      <c r="G974" s="5" t="n"/>
      <c r="H974" s="5" t="n"/>
      <c r="I974" s="5" t="n"/>
      <c r="J974" s="32" t="n"/>
      <c r="K974" s="32" t="n"/>
      <c r="L974" s="33">
        <f>IF(OR(J974="",K974=""),"",IFERROR(K974-J974,0))</f>
        <v/>
      </c>
      <c r="M974" s="32" t="n"/>
      <c r="N974" s="33">
        <f>IF(L974="","",IF(F974="Privé",0,L974-M974))</f>
        <v/>
      </c>
      <c r="O974" s="34">
        <f>IF(F974="","",IFERROR(VLOOKUP(F974,'Instellingen &amp; Instructies'!$A$8:$B$10,2,FALSE),0))</f>
        <v/>
      </c>
      <c r="P974" s="34">
        <f>IF(OR(N974="",O974=""),"",N974*O974)</f>
        <v/>
      </c>
      <c r="Q974" s="2">
        <f>IF(OR(J974="",K974=""),IF(OR(J974&lt;&gt;"",K974&lt;&gt;""),"Ontbrekende km-stand",""),IF(K974&lt;J974,"Controleer km-stand",IF(N974&lt;0,"Controleer privé km","OK")))</f>
        <v/>
      </c>
      <c r="R974" s="5" t="n"/>
    </row>
    <row r="975">
      <c r="A975" s="9">
        <f>IF(B975="","",COUNT($B$2:B975))</f>
        <v/>
      </c>
      <c r="B975" s="31" t="n"/>
      <c r="C975" s="4" t="n"/>
      <c r="D975" s="5" t="n"/>
      <c r="E975" s="4" t="n"/>
      <c r="F975" s="4" t="n"/>
      <c r="G975" s="5" t="n"/>
      <c r="H975" s="5" t="n"/>
      <c r="I975" s="5" t="n"/>
      <c r="J975" s="32" t="n"/>
      <c r="K975" s="32" t="n"/>
      <c r="L975" s="35">
        <f>IF(OR(J975="",K975=""),"",IFERROR(K975-J975,0))</f>
        <v/>
      </c>
      <c r="M975" s="32" t="n"/>
      <c r="N975" s="35">
        <f>IF(L975="","",IF(F975="Privé",0,L975-M975))</f>
        <v/>
      </c>
      <c r="O975" s="36">
        <f>IF(F975="","",IFERROR(VLOOKUP(F975,'Instellingen &amp; Instructies'!$A$8:$B$10,2,FALSE),0))</f>
        <v/>
      </c>
      <c r="P975" s="36">
        <f>IF(OR(N975="",O975=""),"",N975*O975)</f>
        <v/>
      </c>
      <c r="Q975" s="9">
        <f>IF(OR(J975="",K975=""),IF(OR(J975&lt;&gt;"",K975&lt;&gt;""),"Ontbrekende km-stand",""),IF(K975&lt;J975,"Controleer km-stand",IF(N975&lt;0,"Controleer privé km","OK")))</f>
        <v/>
      </c>
      <c r="R975" s="5" t="n"/>
    </row>
    <row r="976">
      <c r="A976" s="2">
        <f>IF(B976="","",COUNT($B$2:B976))</f>
        <v/>
      </c>
      <c r="B976" s="31" t="n"/>
      <c r="C976" s="4" t="n"/>
      <c r="D976" s="5" t="n"/>
      <c r="E976" s="4" t="n"/>
      <c r="F976" s="4" t="n"/>
      <c r="G976" s="5" t="n"/>
      <c r="H976" s="5" t="n"/>
      <c r="I976" s="5" t="n"/>
      <c r="J976" s="32" t="n"/>
      <c r="K976" s="32" t="n"/>
      <c r="L976" s="33">
        <f>IF(OR(J976="",K976=""),"",IFERROR(K976-J976,0))</f>
        <v/>
      </c>
      <c r="M976" s="32" t="n"/>
      <c r="N976" s="33">
        <f>IF(L976="","",IF(F976="Privé",0,L976-M976))</f>
        <v/>
      </c>
      <c r="O976" s="34">
        <f>IF(F976="","",IFERROR(VLOOKUP(F976,'Instellingen &amp; Instructies'!$A$8:$B$10,2,FALSE),0))</f>
        <v/>
      </c>
      <c r="P976" s="34">
        <f>IF(OR(N976="",O976=""),"",N976*O976)</f>
        <v/>
      </c>
      <c r="Q976" s="2">
        <f>IF(OR(J976="",K976=""),IF(OR(J976&lt;&gt;"",K976&lt;&gt;""),"Ontbrekende km-stand",""),IF(K976&lt;J976,"Controleer km-stand",IF(N976&lt;0,"Controleer privé km","OK")))</f>
        <v/>
      </c>
      <c r="R976" s="5" t="n"/>
    </row>
    <row r="977">
      <c r="A977" s="9">
        <f>IF(B977="","",COUNT($B$2:B977))</f>
        <v/>
      </c>
      <c r="B977" s="31" t="n"/>
      <c r="C977" s="4" t="n"/>
      <c r="D977" s="5" t="n"/>
      <c r="E977" s="4" t="n"/>
      <c r="F977" s="4" t="n"/>
      <c r="G977" s="5" t="n"/>
      <c r="H977" s="5" t="n"/>
      <c r="I977" s="5" t="n"/>
      <c r="J977" s="32" t="n"/>
      <c r="K977" s="32" t="n"/>
      <c r="L977" s="35">
        <f>IF(OR(J977="",K977=""),"",IFERROR(K977-J977,0))</f>
        <v/>
      </c>
      <c r="M977" s="32" t="n"/>
      <c r="N977" s="35">
        <f>IF(L977="","",IF(F977="Privé",0,L977-M977))</f>
        <v/>
      </c>
      <c r="O977" s="36">
        <f>IF(F977="","",IFERROR(VLOOKUP(F977,'Instellingen &amp; Instructies'!$A$8:$B$10,2,FALSE),0))</f>
        <v/>
      </c>
      <c r="P977" s="36">
        <f>IF(OR(N977="",O977=""),"",N977*O977)</f>
        <v/>
      </c>
      <c r="Q977" s="9">
        <f>IF(OR(J977="",K977=""),IF(OR(J977&lt;&gt;"",K977&lt;&gt;""),"Ontbrekende km-stand",""),IF(K977&lt;J977,"Controleer km-stand",IF(N977&lt;0,"Controleer privé km","OK")))</f>
        <v/>
      </c>
      <c r="R977" s="5" t="n"/>
    </row>
    <row r="978">
      <c r="A978" s="2">
        <f>IF(B978="","",COUNT($B$2:B978))</f>
        <v/>
      </c>
      <c r="B978" s="31" t="n"/>
      <c r="C978" s="4" t="n"/>
      <c r="D978" s="5" t="n"/>
      <c r="E978" s="4" t="n"/>
      <c r="F978" s="4" t="n"/>
      <c r="G978" s="5" t="n"/>
      <c r="H978" s="5" t="n"/>
      <c r="I978" s="5" t="n"/>
      <c r="J978" s="32" t="n"/>
      <c r="K978" s="32" t="n"/>
      <c r="L978" s="33">
        <f>IF(OR(J978="",K978=""),"",IFERROR(K978-J978,0))</f>
        <v/>
      </c>
      <c r="M978" s="32" t="n"/>
      <c r="N978" s="33">
        <f>IF(L978="","",IF(F978="Privé",0,L978-M978))</f>
        <v/>
      </c>
      <c r="O978" s="34">
        <f>IF(F978="","",IFERROR(VLOOKUP(F978,'Instellingen &amp; Instructies'!$A$8:$B$10,2,FALSE),0))</f>
        <v/>
      </c>
      <c r="P978" s="34">
        <f>IF(OR(N978="",O978=""),"",N978*O978)</f>
        <v/>
      </c>
      <c r="Q978" s="2">
        <f>IF(OR(J978="",K978=""),IF(OR(J978&lt;&gt;"",K978&lt;&gt;""),"Ontbrekende km-stand",""),IF(K978&lt;J978,"Controleer km-stand",IF(N978&lt;0,"Controleer privé km","OK")))</f>
        <v/>
      </c>
      <c r="R978" s="5" t="n"/>
    </row>
    <row r="979">
      <c r="A979" s="9">
        <f>IF(B979="","",COUNT($B$2:B979))</f>
        <v/>
      </c>
      <c r="B979" s="31" t="n"/>
      <c r="C979" s="4" t="n"/>
      <c r="D979" s="5" t="n"/>
      <c r="E979" s="4" t="n"/>
      <c r="F979" s="4" t="n"/>
      <c r="G979" s="5" t="n"/>
      <c r="H979" s="5" t="n"/>
      <c r="I979" s="5" t="n"/>
      <c r="J979" s="32" t="n"/>
      <c r="K979" s="32" t="n"/>
      <c r="L979" s="35">
        <f>IF(OR(J979="",K979=""),"",IFERROR(K979-J979,0))</f>
        <v/>
      </c>
      <c r="M979" s="32" t="n"/>
      <c r="N979" s="35">
        <f>IF(L979="","",IF(F979="Privé",0,L979-M979))</f>
        <v/>
      </c>
      <c r="O979" s="36">
        <f>IF(F979="","",IFERROR(VLOOKUP(F979,'Instellingen &amp; Instructies'!$A$8:$B$10,2,FALSE),0))</f>
        <v/>
      </c>
      <c r="P979" s="36">
        <f>IF(OR(N979="",O979=""),"",N979*O979)</f>
        <v/>
      </c>
      <c r="Q979" s="9">
        <f>IF(OR(J979="",K979=""),IF(OR(J979&lt;&gt;"",K979&lt;&gt;""),"Ontbrekende km-stand",""),IF(K979&lt;J979,"Controleer km-stand",IF(N979&lt;0,"Controleer privé km","OK")))</f>
        <v/>
      </c>
      <c r="R979" s="5" t="n"/>
    </row>
    <row r="980">
      <c r="A980" s="2">
        <f>IF(B980="","",COUNT($B$2:B980))</f>
        <v/>
      </c>
      <c r="B980" s="31" t="n"/>
      <c r="C980" s="4" t="n"/>
      <c r="D980" s="5" t="n"/>
      <c r="E980" s="4" t="n"/>
      <c r="F980" s="4" t="n"/>
      <c r="G980" s="5" t="n"/>
      <c r="H980" s="5" t="n"/>
      <c r="I980" s="5" t="n"/>
      <c r="J980" s="32" t="n"/>
      <c r="K980" s="32" t="n"/>
      <c r="L980" s="33">
        <f>IF(OR(J980="",K980=""),"",IFERROR(K980-J980,0))</f>
        <v/>
      </c>
      <c r="M980" s="32" t="n"/>
      <c r="N980" s="33">
        <f>IF(L980="","",IF(F980="Privé",0,L980-M980))</f>
        <v/>
      </c>
      <c r="O980" s="34">
        <f>IF(F980="","",IFERROR(VLOOKUP(F980,'Instellingen &amp; Instructies'!$A$8:$B$10,2,FALSE),0))</f>
        <v/>
      </c>
      <c r="P980" s="34">
        <f>IF(OR(N980="",O980=""),"",N980*O980)</f>
        <v/>
      </c>
      <c r="Q980" s="2">
        <f>IF(OR(J980="",K980=""),IF(OR(J980&lt;&gt;"",K980&lt;&gt;""),"Ontbrekende km-stand",""),IF(K980&lt;J980,"Controleer km-stand",IF(N980&lt;0,"Controleer privé km","OK")))</f>
        <v/>
      </c>
      <c r="R980" s="5" t="n"/>
    </row>
    <row r="981">
      <c r="A981" s="9">
        <f>IF(B981="","",COUNT($B$2:B981))</f>
        <v/>
      </c>
      <c r="B981" s="31" t="n"/>
      <c r="C981" s="4" t="n"/>
      <c r="D981" s="5" t="n"/>
      <c r="E981" s="4" t="n"/>
      <c r="F981" s="4" t="n"/>
      <c r="G981" s="5" t="n"/>
      <c r="H981" s="5" t="n"/>
      <c r="I981" s="5" t="n"/>
      <c r="J981" s="32" t="n"/>
      <c r="K981" s="32" t="n"/>
      <c r="L981" s="35">
        <f>IF(OR(J981="",K981=""),"",IFERROR(K981-J981,0))</f>
        <v/>
      </c>
      <c r="M981" s="32" t="n"/>
      <c r="N981" s="35">
        <f>IF(L981="","",IF(F981="Privé",0,L981-M981))</f>
        <v/>
      </c>
      <c r="O981" s="36">
        <f>IF(F981="","",IFERROR(VLOOKUP(F981,'Instellingen &amp; Instructies'!$A$8:$B$10,2,FALSE),0))</f>
        <v/>
      </c>
      <c r="P981" s="36">
        <f>IF(OR(N981="",O981=""),"",N981*O981)</f>
        <v/>
      </c>
      <c r="Q981" s="9">
        <f>IF(OR(J981="",K981=""),IF(OR(J981&lt;&gt;"",K981&lt;&gt;""),"Ontbrekende km-stand",""),IF(K981&lt;J981,"Controleer km-stand",IF(N981&lt;0,"Controleer privé km","OK")))</f>
        <v/>
      </c>
      <c r="R981" s="5" t="n"/>
    </row>
    <row r="982">
      <c r="A982" s="2">
        <f>IF(B982="","",COUNT($B$2:B982))</f>
        <v/>
      </c>
      <c r="B982" s="31" t="n"/>
      <c r="C982" s="4" t="n"/>
      <c r="D982" s="5" t="n"/>
      <c r="E982" s="4" t="n"/>
      <c r="F982" s="4" t="n"/>
      <c r="G982" s="5" t="n"/>
      <c r="H982" s="5" t="n"/>
      <c r="I982" s="5" t="n"/>
      <c r="J982" s="32" t="n"/>
      <c r="K982" s="32" t="n"/>
      <c r="L982" s="33">
        <f>IF(OR(J982="",K982=""),"",IFERROR(K982-J982,0))</f>
        <v/>
      </c>
      <c r="M982" s="32" t="n"/>
      <c r="N982" s="33">
        <f>IF(L982="","",IF(F982="Privé",0,L982-M982))</f>
        <v/>
      </c>
      <c r="O982" s="34">
        <f>IF(F982="","",IFERROR(VLOOKUP(F982,'Instellingen &amp; Instructies'!$A$8:$B$10,2,FALSE),0))</f>
        <v/>
      </c>
      <c r="P982" s="34">
        <f>IF(OR(N982="",O982=""),"",N982*O982)</f>
        <v/>
      </c>
      <c r="Q982" s="2">
        <f>IF(OR(J982="",K982=""),IF(OR(J982&lt;&gt;"",K982&lt;&gt;""),"Ontbrekende km-stand",""),IF(K982&lt;J982,"Controleer km-stand",IF(N982&lt;0,"Controleer privé km","OK")))</f>
        <v/>
      </c>
      <c r="R982" s="5" t="n"/>
    </row>
    <row r="983">
      <c r="A983" s="9">
        <f>IF(B983="","",COUNT($B$2:B983))</f>
        <v/>
      </c>
      <c r="B983" s="31" t="n"/>
      <c r="C983" s="4" t="n"/>
      <c r="D983" s="5" t="n"/>
      <c r="E983" s="4" t="n"/>
      <c r="F983" s="4" t="n"/>
      <c r="G983" s="5" t="n"/>
      <c r="H983" s="5" t="n"/>
      <c r="I983" s="5" t="n"/>
      <c r="J983" s="32" t="n"/>
      <c r="K983" s="32" t="n"/>
      <c r="L983" s="35">
        <f>IF(OR(J983="",K983=""),"",IFERROR(K983-J983,0))</f>
        <v/>
      </c>
      <c r="M983" s="32" t="n"/>
      <c r="N983" s="35">
        <f>IF(L983="","",IF(F983="Privé",0,L983-M983))</f>
        <v/>
      </c>
      <c r="O983" s="36">
        <f>IF(F983="","",IFERROR(VLOOKUP(F983,'Instellingen &amp; Instructies'!$A$8:$B$10,2,FALSE),0))</f>
        <v/>
      </c>
      <c r="P983" s="36">
        <f>IF(OR(N983="",O983=""),"",N983*O983)</f>
        <v/>
      </c>
      <c r="Q983" s="9">
        <f>IF(OR(J983="",K983=""),IF(OR(J983&lt;&gt;"",K983&lt;&gt;""),"Ontbrekende km-stand",""),IF(K983&lt;J983,"Controleer km-stand",IF(N983&lt;0,"Controleer privé km","OK")))</f>
        <v/>
      </c>
      <c r="R983" s="5" t="n"/>
    </row>
    <row r="984">
      <c r="A984" s="2">
        <f>IF(B984="","",COUNT($B$2:B984))</f>
        <v/>
      </c>
      <c r="B984" s="31" t="n"/>
      <c r="C984" s="4" t="n"/>
      <c r="D984" s="5" t="n"/>
      <c r="E984" s="4" t="n"/>
      <c r="F984" s="4" t="n"/>
      <c r="G984" s="5" t="n"/>
      <c r="H984" s="5" t="n"/>
      <c r="I984" s="5" t="n"/>
      <c r="J984" s="32" t="n"/>
      <c r="K984" s="32" t="n"/>
      <c r="L984" s="33">
        <f>IF(OR(J984="",K984=""),"",IFERROR(K984-J984,0))</f>
        <v/>
      </c>
      <c r="M984" s="32" t="n"/>
      <c r="N984" s="33">
        <f>IF(L984="","",IF(F984="Privé",0,L984-M984))</f>
        <v/>
      </c>
      <c r="O984" s="34">
        <f>IF(F984="","",IFERROR(VLOOKUP(F984,'Instellingen &amp; Instructies'!$A$8:$B$10,2,FALSE),0))</f>
        <v/>
      </c>
      <c r="P984" s="34">
        <f>IF(OR(N984="",O984=""),"",N984*O984)</f>
        <v/>
      </c>
      <c r="Q984" s="2">
        <f>IF(OR(J984="",K984=""),IF(OR(J984&lt;&gt;"",K984&lt;&gt;""),"Ontbrekende km-stand",""),IF(K984&lt;J984,"Controleer km-stand",IF(N984&lt;0,"Controleer privé km","OK")))</f>
        <v/>
      </c>
      <c r="R984" s="5" t="n"/>
    </row>
    <row r="985">
      <c r="A985" s="9">
        <f>IF(B985="","",COUNT($B$2:B985))</f>
        <v/>
      </c>
      <c r="B985" s="31" t="n"/>
      <c r="C985" s="4" t="n"/>
      <c r="D985" s="5" t="n"/>
      <c r="E985" s="4" t="n"/>
      <c r="F985" s="4" t="n"/>
      <c r="G985" s="5" t="n"/>
      <c r="H985" s="5" t="n"/>
      <c r="I985" s="5" t="n"/>
      <c r="J985" s="32" t="n"/>
      <c r="K985" s="32" t="n"/>
      <c r="L985" s="35">
        <f>IF(OR(J985="",K985=""),"",IFERROR(K985-J985,0))</f>
        <v/>
      </c>
      <c r="M985" s="32" t="n"/>
      <c r="N985" s="35">
        <f>IF(L985="","",IF(F985="Privé",0,L985-M985))</f>
        <v/>
      </c>
      <c r="O985" s="36">
        <f>IF(F985="","",IFERROR(VLOOKUP(F985,'Instellingen &amp; Instructies'!$A$8:$B$10,2,FALSE),0))</f>
        <v/>
      </c>
      <c r="P985" s="36">
        <f>IF(OR(N985="",O985=""),"",N985*O985)</f>
        <v/>
      </c>
      <c r="Q985" s="9">
        <f>IF(OR(J985="",K985=""),IF(OR(J985&lt;&gt;"",K985&lt;&gt;""),"Ontbrekende km-stand",""),IF(K985&lt;J985,"Controleer km-stand",IF(N985&lt;0,"Controleer privé km","OK")))</f>
        <v/>
      </c>
      <c r="R985" s="5" t="n"/>
    </row>
    <row r="986">
      <c r="A986" s="2">
        <f>IF(B986="","",COUNT($B$2:B986))</f>
        <v/>
      </c>
      <c r="B986" s="31" t="n"/>
      <c r="C986" s="4" t="n"/>
      <c r="D986" s="5" t="n"/>
      <c r="E986" s="4" t="n"/>
      <c r="F986" s="4" t="n"/>
      <c r="G986" s="5" t="n"/>
      <c r="H986" s="5" t="n"/>
      <c r="I986" s="5" t="n"/>
      <c r="J986" s="32" t="n"/>
      <c r="K986" s="32" t="n"/>
      <c r="L986" s="33">
        <f>IF(OR(J986="",K986=""),"",IFERROR(K986-J986,0))</f>
        <v/>
      </c>
      <c r="M986" s="32" t="n"/>
      <c r="N986" s="33">
        <f>IF(L986="","",IF(F986="Privé",0,L986-M986))</f>
        <v/>
      </c>
      <c r="O986" s="34">
        <f>IF(F986="","",IFERROR(VLOOKUP(F986,'Instellingen &amp; Instructies'!$A$8:$B$10,2,FALSE),0))</f>
        <v/>
      </c>
      <c r="P986" s="34">
        <f>IF(OR(N986="",O986=""),"",N986*O986)</f>
        <v/>
      </c>
      <c r="Q986" s="2">
        <f>IF(OR(J986="",K986=""),IF(OR(J986&lt;&gt;"",K986&lt;&gt;""),"Ontbrekende km-stand",""),IF(K986&lt;J986,"Controleer km-stand",IF(N986&lt;0,"Controleer privé km","OK")))</f>
        <v/>
      </c>
      <c r="R986" s="5" t="n"/>
    </row>
    <row r="987">
      <c r="A987" s="9">
        <f>IF(B987="","",COUNT($B$2:B987))</f>
        <v/>
      </c>
      <c r="B987" s="31" t="n"/>
      <c r="C987" s="4" t="n"/>
      <c r="D987" s="5" t="n"/>
      <c r="E987" s="4" t="n"/>
      <c r="F987" s="4" t="n"/>
      <c r="G987" s="5" t="n"/>
      <c r="H987" s="5" t="n"/>
      <c r="I987" s="5" t="n"/>
      <c r="J987" s="32" t="n"/>
      <c r="K987" s="32" t="n"/>
      <c r="L987" s="35">
        <f>IF(OR(J987="",K987=""),"",IFERROR(K987-J987,0))</f>
        <v/>
      </c>
      <c r="M987" s="32" t="n"/>
      <c r="N987" s="35">
        <f>IF(L987="","",IF(F987="Privé",0,L987-M987))</f>
        <v/>
      </c>
      <c r="O987" s="36">
        <f>IF(F987="","",IFERROR(VLOOKUP(F987,'Instellingen &amp; Instructies'!$A$8:$B$10,2,FALSE),0))</f>
        <v/>
      </c>
      <c r="P987" s="36">
        <f>IF(OR(N987="",O987=""),"",N987*O987)</f>
        <v/>
      </c>
      <c r="Q987" s="9">
        <f>IF(OR(J987="",K987=""),IF(OR(J987&lt;&gt;"",K987&lt;&gt;""),"Ontbrekende km-stand",""),IF(K987&lt;J987,"Controleer km-stand",IF(N987&lt;0,"Controleer privé km","OK")))</f>
        <v/>
      </c>
      <c r="R987" s="5" t="n"/>
    </row>
    <row r="988">
      <c r="A988" s="2">
        <f>IF(B988="","",COUNT($B$2:B988))</f>
        <v/>
      </c>
      <c r="B988" s="31" t="n"/>
      <c r="C988" s="4" t="n"/>
      <c r="D988" s="5" t="n"/>
      <c r="E988" s="4" t="n"/>
      <c r="F988" s="4" t="n"/>
      <c r="G988" s="5" t="n"/>
      <c r="H988" s="5" t="n"/>
      <c r="I988" s="5" t="n"/>
      <c r="J988" s="32" t="n"/>
      <c r="K988" s="32" t="n"/>
      <c r="L988" s="33">
        <f>IF(OR(J988="",K988=""),"",IFERROR(K988-J988,0))</f>
        <v/>
      </c>
      <c r="M988" s="32" t="n"/>
      <c r="N988" s="33">
        <f>IF(L988="","",IF(F988="Privé",0,L988-M988))</f>
        <v/>
      </c>
      <c r="O988" s="34">
        <f>IF(F988="","",IFERROR(VLOOKUP(F988,'Instellingen &amp; Instructies'!$A$8:$B$10,2,FALSE),0))</f>
        <v/>
      </c>
      <c r="P988" s="34">
        <f>IF(OR(N988="",O988=""),"",N988*O988)</f>
        <v/>
      </c>
      <c r="Q988" s="2">
        <f>IF(OR(J988="",K988=""),IF(OR(J988&lt;&gt;"",K988&lt;&gt;""),"Ontbrekende km-stand",""),IF(K988&lt;J988,"Controleer km-stand",IF(N988&lt;0,"Controleer privé km","OK")))</f>
        <v/>
      </c>
      <c r="R988" s="5" t="n"/>
    </row>
    <row r="989">
      <c r="A989" s="9">
        <f>IF(B989="","",COUNT($B$2:B989))</f>
        <v/>
      </c>
      <c r="B989" s="31" t="n"/>
      <c r="C989" s="4" t="n"/>
      <c r="D989" s="5" t="n"/>
      <c r="E989" s="4" t="n"/>
      <c r="F989" s="4" t="n"/>
      <c r="G989" s="5" t="n"/>
      <c r="H989" s="5" t="n"/>
      <c r="I989" s="5" t="n"/>
      <c r="J989" s="32" t="n"/>
      <c r="K989" s="32" t="n"/>
      <c r="L989" s="35">
        <f>IF(OR(J989="",K989=""),"",IFERROR(K989-J989,0))</f>
        <v/>
      </c>
      <c r="M989" s="32" t="n"/>
      <c r="N989" s="35">
        <f>IF(L989="","",IF(F989="Privé",0,L989-M989))</f>
        <v/>
      </c>
      <c r="O989" s="36">
        <f>IF(F989="","",IFERROR(VLOOKUP(F989,'Instellingen &amp; Instructies'!$A$8:$B$10,2,FALSE),0))</f>
        <v/>
      </c>
      <c r="P989" s="36">
        <f>IF(OR(N989="",O989=""),"",N989*O989)</f>
        <v/>
      </c>
      <c r="Q989" s="9">
        <f>IF(OR(J989="",K989=""),IF(OR(J989&lt;&gt;"",K989&lt;&gt;""),"Ontbrekende km-stand",""),IF(K989&lt;J989,"Controleer km-stand",IF(N989&lt;0,"Controleer privé km","OK")))</f>
        <v/>
      </c>
      <c r="R989" s="5" t="n"/>
    </row>
    <row r="990">
      <c r="A990" s="2">
        <f>IF(B990="","",COUNT($B$2:B990))</f>
        <v/>
      </c>
      <c r="B990" s="31" t="n"/>
      <c r="C990" s="4" t="n"/>
      <c r="D990" s="5" t="n"/>
      <c r="E990" s="4" t="n"/>
      <c r="F990" s="4" t="n"/>
      <c r="G990" s="5" t="n"/>
      <c r="H990" s="5" t="n"/>
      <c r="I990" s="5" t="n"/>
      <c r="J990" s="32" t="n"/>
      <c r="K990" s="32" t="n"/>
      <c r="L990" s="33">
        <f>IF(OR(J990="",K990=""),"",IFERROR(K990-J990,0))</f>
        <v/>
      </c>
      <c r="M990" s="32" t="n"/>
      <c r="N990" s="33">
        <f>IF(L990="","",IF(F990="Privé",0,L990-M990))</f>
        <v/>
      </c>
      <c r="O990" s="34">
        <f>IF(F990="","",IFERROR(VLOOKUP(F990,'Instellingen &amp; Instructies'!$A$8:$B$10,2,FALSE),0))</f>
        <v/>
      </c>
      <c r="P990" s="34">
        <f>IF(OR(N990="",O990=""),"",N990*O990)</f>
        <v/>
      </c>
      <c r="Q990" s="2">
        <f>IF(OR(J990="",K990=""),IF(OR(J990&lt;&gt;"",K990&lt;&gt;""),"Ontbrekende km-stand",""),IF(K990&lt;J990,"Controleer km-stand",IF(N990&lt;0,"Controleer privé km","OK")))</f>
        <v/>
      </c>
      <c r="R990" s="5" t="n"/>
    </row>
    <row r="991">
      <c r="A991" s="9">
        <f>IF(B991="","",COUNT($B$2:B991))</f>
        <v/>
      </c>
      <c r="B991" s="31" t="n"/>
      <c r="C991" s="4" t="n"/>
      <c r="D991" s="5" t="n"/>
      <c r="E991" s="4" t="n"/>
      <c r="F991" s="4" t="n"/>
      <c r="G991" s="5" t="n"/>
      <c r="H991" s="5" t="n"/>
      <c r="I991" s="5" t="n"/>
      <c r="J991" s="32" t="n"/>
      <c r="K991" s="32" t="n"/>
      <c r="L991" s="35">
        <f>IF(OR(J991="",K991=""),"",IFERROR(K991-J991,0))</f>
        <v/>
      </c>
      <c r="M991" s="32" t="n"/>
      <c r="N991" s="35">
        <f>IF(L991="","",IF(F991="Privé",0,L991-M991))</f>
        <v/>
      </c>
      <c r="O991" s="36">
        <f>IF(F991="","",IFERROR(VLOOKUP(F991,'Instellingen &amp; Instructies'!$A$8:$B$10,2,FALSE),0))</f>
        <v/>
      </c>
      <c r="P991" s="36">
        <f>IF(OR(N991="",O991=""),"",N991*O991)</f>
        <v/>
      </c>
      <c r="Q991" s="9">
        <f>IF(OR(J991="",K991=""),IF(OR(J991&lt;&gt;"",K991&lt;&gt;""),"Ontbrekende km-stand",""),IF(K991&lt;J991,"Controleer km-stand",IF(N991&lt;0,"Controleer privé km","OK")))</f>
        <v/>
      </c>
      <c r="R991" s="5" t="n"/>
    </row>
    <row r="992">
      <c r="A992" s="2">
        <f>IF(B992="","",COUNT($B$2:B992))</f>
        <v/>
      </c>
      <c r="B992" s="31" t="n"/>
      <c r="C992" s="4" t="n"/>
      <c r="D992" s="5" t="n"/>
      <c r="E992" s="4" t="n"/>
      <c r="F992" s="4" t="n"/>
      <c r="G992" s="5" t="n"/>
      <c r="H992" s="5" t="n"/>
      <c r="I992" s="5" t="n"/>
      <c r="J992" s="32" t="n"/>
      <c r="K992" s="32" t="n"/>
      <c r="L992" s="33">
        <f>IF(OR(J992="",K992=""),"",IFERROR(K992-J992,0))</f>
        <v/>
      </c>
      <c r="M992" s="32" t="n"/>
      <c r="N992" s="33">
        <f>IF(L992="","",IF(F992="Privé",0,L992-M992))</f>
        <v/>
      </c>
      <c r="O992" s="34">
        <f>IF(F992="","",IFERROR(VLOOKUP(F992,'Instellingen &amp; Instructies'!$A$8:$B$10,2,FALSE),0))</f>
        <v/>
      </c>
      <c r="P992" s="34">
        <f>IF(OR(N992="",O992=""),"",N992*O992)</f>
        <v/>
      </c>
      <c r="Q992" s="2">
        <f>IF(OR(J992="",K992=""),IF(OR(J992&lt;&gt;"",K992&lt;&gt;""),"Ontbrekende km-stand",""),IF(K992&lt;J992,"Controleer km-stand",IF(N992&lt;0,"Controleer privé km","OK")))</f>
        <v/>
      </c>
      <c r="R992" s="5" t="n"/>
    </row>
    <row r="993">
      <c r="A993" s="9">
        <f>IF(B993="","",COUNT($B$2:B993))</f>
        <v/>
      </c>
      <c r="B993" s="31" t="n"/>
      <c r="C993" s="4" t="n"/>
      <c r="D993" s="5" t="n"/>
      <c r="E993" s="4" t="n"/>
      <c r="F993" s="4" t="n"/>
      <c r="G993" s="5" t="n"/>
      <c r="H993" s="5" t="n"/>
      <c r="I993" s="5" t="n"/>
      <c r="J993" s="32" t="n"/>
      <c r="K993" s="32" t="n"/>
      <c r="L993" s="35">
        <f>IF(OR(J993="",K993=""),"",IFERROR(K993-J993,0))</f>
        <v/>
      </c>
      <c r="M993" s="32" t="n"/>
      <c r="N993" s="35">
        <f>IF(L993="","",IF(F993="Privé",0,L993-M993))</f>
        <v/>
      </c>
      <c r="O993" s="36">
        <f>IF(F993="","",IFERROR(VLOOKUP(F993,'Instellingen &amp; Instructies'!$A$8:$B$10,2,FALSE),0))</f>
        <v/>
      </c>
      <c r="P993" s="36">
        <f>IF(OR(N993="",O993=""),"",N993*O993)</f>
        <v/>
      </c>
      <c r="Q993" s="9">
        <f>IF(OR(J993="",K993=""),IF(OR(J993&lt;&gt;"",K993&lt;&gt;""),"Ontbrekende km-stand",""),IF(K993&lt;J993,"Controleer km-stand",IF(N993&lt;0,"Controleer privé km","OK")))</f>
        <v/>
      </c>
      <c r="R993" s="5" t="n"/>
    </row>
    <row r="994">
      <c r="A994" s="2">
        <f>IF(B994="","",COUNT($B$2:B994))</f>
        <v/>
      </c>
      <c r="B994" s="31" t="n"/>
      <c r="C994" s="4" t="n"/>
      <c r="D994" s="5" t="n"/>
      <c r="E994" s="4" t="n"/>
      <c r="F994" s="4" t="n"/>
      <c r="G994" s="5" t="n"/>
      <c r="H994" s="5" t="n"/>
      <c r="I994" s="5" t="n"/>
      <c r="J994" s="32" t="n"/>
      <c r="K994" s="32" t="n"/>
      <c r="L994" s="33">
        <f>IF(OR(J994="",K994=""),"",IFERROR(K994-J994,0))</f>
        <v/>
      </c>
      <c r="M994" s="32" t="n"/>
      <c r="N994" s="33">
        <f>IF(L994="","",IF(F994="Privé",0,L994-M994))</f>
        <v/>
      </c>
      <c r="O994" s="34">
        <f>IF(F994="","",IFERROR(VLOOKUP(F994,'Instellingen &amp; Instructies'!$A$8:$B$10,2,FALSE),0))</f>
        <v/>
      </c>
      <c r="P994" s="34">
        <f>IF(OR(N994="",O994=""),"",N994*O994)</f>
        <v/>
      </c>
      <c r="Q994" s="2">
        <f>IF(OR(J994="",K994=""),IF(OR(J994&lt;&gt;"",K994&lt;&gt;""),"Ontbrekende km-stand",""),IF(K994&lt;J994,"Controleer km-stand",IF(N994&lt;0,"Controleer privé km","OK")))</f>
        <v/>
      </c>
      <c r="R994" s="5" t="n"/>
    </row>
    <row r="995">
      <c r="A995" s="9">
        <f>IF(B995="","",COUNT($B$2:B995))</f>
        <v/>
      </c>
      <c r="B995" s="31" t="n"/>
      <c r="C995" s="4" t="n"/>
      <c r="D995" s="5" t="n"/>
      <c r="E995" s="4" t="n"/>
      <c r="F995" s="4" t="n"/>
      <c r="G995" s="5" t="n"/>
      <c r="H995" s="5" t="n"/>
      <c r="I995" s="5" t="n"/>
      <c r="J995" s="32" t="n"/>
      <c r="K995" s="32" t="n"/>
      <c r="L995" s="35">
        <f>IF(OR(J995="",K995=""),"",IFERROR(K995-J995,0))</f>
        <v/>
      </c>
      <c r="M995" s="32" t="n"/>
      <c r="N995" s="35">
        <f>IF(L995="","",IF(F995="Privé",0,L995-M995))</f>
        <v/>
      </c>
      <c r="O995" s="36">
        <f>IF(F995="","",IFERROR(VLOOKUP(F995,'Instellingen &amp; Instructies'!$A$8:$B$10,2,FALSE),0))</f>
        <v/>
      </c>
      <c r="P995" s="36">
        <f>IF(OR(N995="",O995=""),"",N995*O995)</f>
        <v/>
      </c>
      <c r="Q995" s="9">
        <f>IF(OR(J995="",K995=""),IF(OR(J995&lt;&gt;"",K995&lt;&gt;""),"Ontbrekende km-stand",""),IF(K995&lt;J995,"Controleer km-stand",IF(N995&lt;0,"Controleer privé km","OK")))</f>
        <v/>
      </c>
      <c r="R995" s="5" t="n"/>
    </row>
    <row r="996">
      <c r="A996" s="2">
        <f>IF(B996="","",COUNT($B$2:B996))</f>
        <v/>
      </c>
      <c r="B996" s="31" t="n"/>
      <c r="C996" s="4" t="n"/>
      <c r="D996" s="5" t="n"/>
      <c r="E996" s="4" t="n"/>
      <c r="F996" s="4" t="n"/>
      <c r="G996" s="5" t="n"/>
      <c r="H996" s="5" t="n"/>
      <c r="I996" s="5" t="n"/>
      <c r="J996" s="32" t="n"/>
      <c r="K996" s="32" t="n"/>
      <c r="L996" s="33">
        <f>IF(OR(J996="",K996=""),"",IFERROR(K996-J996,0))</f>
        <v/>
      </c>
      <c r="M996" s="32" t="n"/>
      <c r="N996" s="33">
        <f>IF(L996="","",IF(F996="Privé",0,L996-M996))</f>
        <v/>
      </c>
      <c r="O996" s="34">
        <f>IF(F996="","",IFERROR(VLOOKUP(F996,'Instellingen &amp; Instructies'!$A$8:$B$10,2,FALSE),0))</f>
        <v/>
      </c>
      <c r="P996" s="34">
        <f>IF(OR(N996="",O996=""),"",N996*O996)</f>
        <v/>
      </c>
      <c r="Q996" s="2">
        <f>IF(OR(J996="",K996=""),IF(OR(J996&lt;&gt;"",K996&lt;&gt;""),"Ontbrekende km-stand",""),IF(K996&lt;J996,"Controleer km-stand",IF(N996&lt;0,"Controleer privé km","OK")))</f>
        <v/>
      </c>
      <c r="R996" s="5" t="n"/>
    </row>
    <row r="997">
      <c r="A997" s="9">
        <f>IF(B997="","",COUNT($B$2:B997))</f>
        <v/>
      </c>
      <c r="B997" s="31" t="n"/>
      <c r="C997" s="4" t="n"/>
      <c r="D997" s="5" t="n"/>
      <c r="E997" s="4" t="n"/>
      <c r="F997" s="4" t="n"/>
      <c r="G997" s="5" t="n"/>
      <c r="H997" s="5" t="n"/>
      <c r="I997" s="5" t="n"/>
      <c r="J997" s="32" t="n"/>
      <c r="K997" s="32" t="n"/>
      <c r="L997" s="35">
        <f>IF(OR(J997="",K997=""),"",IFERROR(K997-J997,0))</f>
        <v/>
      </c>
      <c r="M997" s="32" t="n"/>
      <c r="N997" s="35">
        <f>IF(L997="","",IF(F997="Privé",0,L997-M997))</f>
        <v/>
      </c>
      <c r="O997" s="36">
        <f>IF(F997="","",IFERROR(VLOOKUP(F997,'Instellingen &amp; Instructies'!$A$8:$B$10,2,FALSE),0))</f>
        <v/>
      </c>
      <c r="P997" s="36">
        <f>IF(OR(N997="",O997=""),"",N997*O997)</f>
        <v/>
      </c>
      <c r="Q997" s="9">
        <f>IF(OR(J997="",K997=""),IF(OR(J997&lt;&gt;"",K997&lt;&gt;""),"Ontbrekende km-stand",""),IF(K997&lt;J997,"Controleer km-stand",IF(N997&lt;0,"Controleer privé km","OK")))</f>
        <v/>
      </c>
      <c r="R997" s="5" t="n"/>
    </row>
    <row r="998">
      <c r="A998" s="2">
        <f>IF(B998="","",COUNT($B$2:B998))</f>
        <v/>
      </c>
      <c r="B998" s="31" t="n"/>
      <c r="C998" s="4" t="n"/>
      <c r="D998" s="5" t="n"/>
      <c r="E998" s="4" t="n"/>
      <c r="F998" s="4" t="n"/>
      <c r="G998" s="5" t="n"/>
      <c r="H998" s="5" t="n"/>
      <c r="I998" s="5" t="n"/>
      <c r="J998" s="32" t="n"/>
      <c r="K998" s="32" t="n"/>
      <c r="L998" s="33">
        <f>IF(OR(J998="",K998=""),"",IFERROR(K998-J998,0))</f>
        <v/>
      </c>
      <c r="M998" s="32" t="n"/>
      <c r="N998" s="33">
        <f>IF(L998="","",IF(F998="Privé",0,L998-M998))</f>
        <v/>
      </c>
      <c r="O998" s="34">
        <f>IF(F998="","",IFERROR(VLOOKUP(F998,'Instellingen &amp; Instructies'!$A$8:$B$10,2,FALSE),0))</f>
        <v/>
      </c>
      <c r="P998" s="34">
        <f>IF(OR(N998="",O998=""),"",N998*O998)</f>
        <v/>
      </c>
      <c r="Q998" s="2">
        <f>IF(OR(J998="",K998=""),IF(OR(J998&lt;&gt;"",K998&lt;&gt;""),"Ontbrekende km-stand",""),IF(K998&lt;J998,"Controleer km-stand",IF(N998&lt;0,"Controleer privé km","OK")))</f>
        <v/>
      </c>
      <c r="R998" s="5" t="n"/>
    </row>
    <row r="999">
      <c r="A999" s="9">
        <f>IF(B999="","",COUNT($B$2:B999))</f>
        <v/>
      </c>
      <c r="B999" s="31" t="n"/>
      <c r="C999" s="4" t="n"/>
      <c r="D999" s="5" t="n"/>
      <c r="E999" s="4" t="n"/>
      <c r="F999" s="4" t="n"/>
      <c r="G999" s="5" t="n"/>
      <c r="H999" s="5" t="n"/>
      <c r="I999" s="5" t="n"/>
      <c r="J999" s="32" t="n"/>
      <c r="K999" s="32" t="n"/>
      <c r="L999" s="35">
        <f>IF(OR(J999="",K999=""),"",IFERROR(K999-J999,0))</f>
        <v/>
      </c>
      <c r="M999" s="32" t="n"/>
      <c r="N999" s="35">
        <f>IF(L999="","",IF(F999="Privé",0,L999-M999))</f>
        <v/>
      </c>
      <c r="O999" s="36">
        <f>IF(F999="","",IFERROR(VLOOKUP(F999,'Instellingen &amp; Instructies'!$A$8:$B$10,2,FALSE),0))</f>
        <v/>
      </c>
      <c r="P999" s="36">
        <f>IF(OR(N999="",O999=""),"",N999*O999)</f>
        <v/>
      </c>
      <c r="Q999" s="9">
        <f>IF(OR(J999="",K999=""),IF(OR(J999&lt;&gt;"",K999&lt;&gt;""),"Ontbrekende km-stand",""),IF(K999&lt;J999,"Controleer km-stand",IF(N999&lt;0,"Controleer privé km","OK")))</f>
        <v/>
      </c>
      <c r="R999" s="5" t="n"/>
    </row>
    <row r="1000">
      <c r="A1000" s="2">
        <f>IF(B1000="","",COUNT($B$2:B1000))</f>
        <v/>
      </c>
      <c r="B1000" s="31" t="n"/>
      <c r="C1000" s="4" t="n"/>
      <c r="D1000" s="5" t="n"/>
      <c r="E1000" s="4" t="n"/>
      <c r="F1000" s="4" t="n"/>
      <c r="G1000" s="5" t="n"/>
      <c r="H1000" s="5" t="n"/>
      <c r="I1000" s="5" t="n"/>
      <c r="J1000" s="32" t="n"/>
      <c r="K1000" s="32" t="n"/>
      <c r="L1000" s="33">
        <f>IF(OR(J1000="",K1000=""),"",IFERROR(K1000-J1000,0))</f>
        <v/>
      </c>
      <c r="M1000" s="32" t="n"/>
      <c r="N1000" s="33">
        <f>IF(L1000="","",IF(F1000="Privé",0,L1000-M1000))</f>
        <v/>
      </c>
      <c r="O1000" s="34">
        <f>IF(F1000="","",IFERROR(VLOOKUP(F1000,'Instellingen &amp; Instructies'!$A$8:$B$10,2,FALSE),0))</f>
        <v/>
      </c>
      <c r="P1000" s="34">
        <f>IF(OR(N1000="",O1000=""),"",N1000*O1000)</f>
        <v/>
      </c>
      <c r="Q1000" s="2">
        <f>IF(OR(J1000="",K1000=""),IF(OR(J1000&lt;&gt;"",K1000&lt;&gt;""),"Ontbrekende km-stand",""),IF(K1000&lt;J1000,"Controleer km-stand",IF(N1000&lt;0,"Controleer privé km","OK")))</f>
        <v/>
      </c>
      <c r="R1000" s="5" t="n"/>
    </row>
    <row r="1001">
      <c r="A1001" s="9">
        <f>IF(B1001="","",COUNT($B$2:B1001))</f>
        <v/>
      </c>
      <c r="B1001" s="31" t="n"/>
      <c r="C1001" s="4" t="n"/>
      <c r="D1001" s="5" t="n"/>
      <c r="E1001" s="4" t="n"/>
      <c r="F1001" s="4" t="n"/>
      <c r="G1001" s="5" t="n"/>
      <c r="H1001" s="5" t="n"/>
      <c r="I1001" s="5" t="n"/>
      <c r="J1001" s="32" t="n"/>
      <c r="K1001" s="32" t="n"/>
      <c r="L1001" s="35">
        <f>IF(OR(J1001="",K1001=""),"",IFERROR(K1001-J1001,0))</f>
        <v/>
      </c>
      <c r="M1001" s="32" t="n"/>
      <c r="N1001" s="35">
        <f>IF(L1001="","",IF(F1001="Privé",0,L1001-M1001))</f>
        <v/>
      </c>
      <c r="O1001" s="36">
        <f>IF(F1001="","",IFERROR(VLOOKUP(F1001,'Instellingen &amp; Instructies'!$A$8:$B$10,2,FALSE),0))</f>
        <v/>
      </c>
      <c r="P1001" s="36">
        <f>IF(OR(N1001="",O1001=""),"",N1001*O1001)</f>
        <v/>
      </c>
      <c r="Q1001" s="9">
        <f>IF(OR(J1001="",K1001=""),IF(OR(J1001&lt;&gt;"",K1001&lt;&gt;""),"Ontbrekende km-stand",""),IF(K1001&lt;J1001,"Controleer km-stand",IF(N1001&lt;0,"Controleer privé km","OK")))</f>
        <v/>
      </c>
      <c r="R1001" s="5" t="n"/>
    </row>
  </sheetData>
  <conditionalFormatting sqref="L2:L1001">
    <cfRule type="expression" priority="1" dxfId="0">
      <formula>L2&lt;0</formula>
    </cfRule>
  </conditionalFormatting>
  <conditionalFormatting sqref="K2:K1001">
    <cfRule type="expression" priority="2" dxfId="1">
      <formula>AND($A2&lt;&gt;"",$K2="")</formula>
    </cfRule>
  </conditionalFormatting>
  <conditionalFormatting sqref="Q2:Q1001">
    <cfRule type="expression" priority="3" dxfId="2">
      <formula>$Q2="OK"</formula>
    </cfRule>
  </conditionalFormatting>
  <dataValidations count="3">
    <dataValidation sqref="F2:F1001" showErrorMessage="1" showInputMessage="1" allowBlank="1" errorTitle="Ongeldige ritcategorie" error="Kies Zakelijk, Woon-werk of Privé." promptTitle="Ritcategorie" prompt="Kies de ritcategorie." type="list">
      <formula1>"Zakelijk,Woon-werk,Privé"</formula1>
    </dataValidation>
    <dataValidation sqref="D2:D1001" showErrorMessage="1" showInputMessage="1" allowBlank="1" errorTitle="Ongeldig voertuig" error="Kies een voertuig uit de voertuigenlijst." promptTitle="Voertuig" prompt="Kies een voertuig uit de lijst." type="list">
      <formula1>='Instellingen &amp; Instructies'!$D$8:$D$10</formula1>
    </dataValidation>
    <dataValidation sqref="B2:B1001" showErrorMessage="1" showInputMessage="1" allowBlank="1" errorTitle="Ongeldige datum" error="Vul een geldige datum in." type="date" operator="greaterThan">
      <formula1>1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4"/>
  <sheetViews>
    <sheetView showGridLines="0" workbookViewId="0">
      <selection activeCell="A1" sqref="A1"/>
    </sheetView>
  </sheetViews>
  <sheetFormatPr baseColWidth="8" defaultRowHeight="15"/>
  <cols>
    <col width="31" customWidth="1" min="1" max="1"/>
    <col width="18" customWidth="1" min="2" max="2"/>
    <col width="16" customWidth="1" min="3" max="3"/>
    <col width="20" customWidth="1" min="4" max="4"/>
    <col width="16" customWidth="1" min="5" max="5"/>
    <col width="4" customWidth="1" min="6" max="6"/>
    <col width="16" customWidth="1" min="7" max="7"/>
    <col width="16" customWidth="1" min="8" max="8"/>
    <col hidden="1" width="13" customWidth="1" min="9" max="9"/>
  </cols>
  <sheetData>
    <row r="1" ht="28" customHeight="1">
      <c r="A1" s="12" t="inlineStr">
        <is>
          <t>Managementoverzicht kilometerregistratie</t>
        </is>
      </c>
      <c r="B1" s="37" t="n"/>
      <c r="C1" s="37" t="n"/>
      <c r="D1" s="37" t="n"/>
      <c r="E1" s="37" t="n"/>
      <c r="F1" s="37" t="n"/>
      <c r="G1" s="37" t="n"/>
      <c r="H1" s="38" t="n"/>
    </row>
    <row r="2"/>
    <row r="3">
      <c r="A3" s="14" t="inlineStr">
        <is>
          <t>Kerngegevens</t>
        </is>
      </c>
      <c r="B3" s="15" t="n"/>
    </row>
    <row r="4">
      <c r="A4" s="1" t="inlineStr">
        <is>
          <t>Kerngegeven</t>
        </is>
      </c>
      <c r="B4" s="1" t="inlineStr">
        <is>
          <t>Waarde</t>
        </is>
      </c>
    </row>
    <row r="5">
      <c r="A5" s="16" t="inlineStr">
        <is>
          <t>Totaal gereden km</t>
        </is>
      </c>
      <c r="B5" s="39">
        <f>SUM('Kilometerregistratie'!$L$2:$L$1001)</f>
        <v/>
      </c>
    </row>
    <row r="6">
      <c r="A6" s="18" t="inlineStr">
        <is>
          <t>Totaal zakelijke km</t>
        </is>
      </c>
      <c r="B6" s="40">
        <f>SUM('Kilometerregistratie'!$N$2:$N$1001)</f>
        <v/>
      </c>
    </row>
    <row r="7">
      <c r="A7" s="16" t="inlineStr">
        <is>
          <t>Totaal privé km</t>
        </is>
      </c>
      <c r="B7" s="39">
        <f>SUM('Kilometerregistratie'!$M$2:$M$1001)</f>
        <v/>
      </c>
    </row>
    <row r="8">
      <c r="A8" s="18" t="inlineStr">
        <is>
          <t>Totale kilometervergoeding</t>
        </is>
      </c>
      <c r="B8" s="41">
        <f>SUM('Kilometerregistratie'!$P$2:$P$1001)</f>
        <v/>
      </c>
    </row>
    <row r="9">
      <c r="A9" s="16" t="inlineStr">
        <is>
          <t>Gemiddelde ritafstand</t>
        </is>
      </c>
      <c r="B9" s="39">
        <f>IFERROR(AVERAGE('Kilometerregistratie'!$L$2:$L$1001),0)</f>
        <v/>
      </c>
    </row>
    <row r="10">
      <c r="A10" s="18" t="inlineStr">
        <is>
          <t>Aantal zakelijke ritten</t>
        </is>
      </c>
      <c r="B10" s="21">
        <f>COUNTIF('Kilometerregistratie'!$F$2:$F$1001,"Zakelijk")</f>
        <v/>
      </c>
    </row>
    <row r="11">
      <c r="A11" s="16" t="inlineStr">
        <is>
          <t>Percentage zakelijke kilometers</t>
        </is>
      </c>
      <c r="B11" s="22">
        <f>IFERROR(SUM('Kilometerregistratie'!$N$2:$N$1001)/SUM('Kilometerregistratie'!$L$2:$L$1001),0)</f>
        <v/>
      </c>
    </row>
    <row r="12"/>
    <row r="13"/>
    <row r="14">
      <c r="A14" s="1" t="inlineStr">
        <is>
          <t>Medewerker</t>
        </is>
      </c>
      <c r="B14" s="1" t="inlineStr">
        <is>
          <t>Aantal ritten</t>
        </is>
      </c>
      <c r="C14" s="1" t="inlineStr">
        <is>
          <t>Zakelijke km</t>
        </is>
      </c>
      <c r="D14" s="1" t="inlineStr">
        <is>
          <t>Totale vergoeding</t>
        </is>
      </c>
      <c r="E14" s="1" t="inlineStr">
        <is>
          <t>% zakelijke km</t>
        </is>
      </c>
      <c r="G14" s="1" t="inlineStr">
        <is>
          <t>Ritcategorie</t>
        </is>
      </c>
      <c r="H14" s="1" t="inlineStr">
        <is>
          <t>Aantal ritten</t>
        </is>
      </c>
    </row>
    <row r="15">
      <c r="A15" s="16" t="inlineStr">
        <is>
          <t>Sanne</t>
        </is>
      </c>
      <c r="B15" s="23">
        <f>COUNTIF('Kilometerregistratie'!$C$2:$C$1001,'Overzicht'!$A$15)</f>
        <v/>
      </c>
      <c r="C15" s="39">
        <f>SUMIF('Kilometerregistratie'!$C$2:$C$1001,'Overzicht'!$A$15,'Kilometerregistratie'!$N$2:$N$1001)</f>
        <v/>
      </c>
      <c r="D15" s="42">
        <f>SUMIF('Kilometerregistratie'!$C$2:$C$1001,'Overzicht'!$A$15,'Kilometerregistratie'!$P$2:$P$1001)</f>
        <v/>
      </c>
      <c r="E15" s="22">
        <f>IFERROR('Overzicht'!$C$15/'Overzicht'!$B$6,0)</f>
        <v/>
      </c>
      <c r="G15" s="16" t="inlineStr">
        <is>
          <t>Zakelijk</t>
        </is>
      </c>
      <c r="H15" s="23">
        <f>COUNTIF('Kilometerregistratie'!$F$2:$F$1001,'Overzicht'!$G$15)</f>
        <v/>
      </c>
    </row>
    <row r="16">
      <c r="A16" s="18" t="inlineStr">
        <is>
          <t>Daan</t>
        </is>
      </c>
      <c r="B16" s="25">
        <f>COUNTIF('Kilometerregistratie'!$C$2:$C$1001,'Overzicht'!$A$16)</f>
        <v/>
      </c>
      <c r="C16" s="40">
        <f>SUMIF('Kilometerregistratie'!$C$2:$C$1001,'Overzicht'!$A$16,'Kilometerregistratie'!$N$2:$N$1001)</f>
        <v/>
      </c>
      <c r="D16" s="41">
        <f>SUMIF('Kilometerregistratie'!$C$2:$C$1001,'Overzicht'!$A$16,'Kilometerregistratie'!$P$2:$P$1001)</f>
        <v/>
      </c>
      <c r="E16" s="26">
        <f>IFERROR('Overzicht'!$C$16/'Overzicht'!$B$6,0)</f>
        <v/>
      </c>
      <c r="G16" s="18" t="inlineStr">
        <is>
          <t>Woon-werk</t>
        </is>
      </c>
      <c r="H16" s="25">
        <f>COUNTIF('Kilometerregistratie'!$F$2:$F$1001,'Overzicht'!$G$16)</f>
        <v/>
      </c>
    </row>
    <row r="17">
      <c r="A17" s="16" t="inlineStr">
        <is>
          <t>Emma</t>
        </is>
      </c>
      <c r="B17" s="23">
        <f>COUNTIF('Kilometerregistratie'!$C$2:$C$1001,'Overzicht'!$A$17)</f>
        <v/>
      </c>
      <c r="C17" s="39">
        <f>SUMIF('Kilometerregistratie'!$C$2:$C$1001,'Overzicht'!$A$17,'Kilometerregistratie'!$N$2:$N$1001)</f>
        <v/>
      </c>
      <c r="D17" s="42">
        <f>SUMIF('Kilometerregistratie'!$C$2:$C$1001,'Overzicht'!$A$17,'Kilometerregistratie'!$P$2:$P$1001)</f>
        <v/>
      </c>
      <c r="E17" s="22">
        <f>IFERROR('Overzicht'!$C$17/'Overzicht'!$B$6,0)</f>
        <v/>
      </c>
      <c r="G17" s="16" t="inlineStr">
        <is>
          <t>Privé</t>
        </is>
      </c>
      <c r="H17" s="23">
        <f>COUNTIF('Kilometerregistratie'!$F$2:$F$1001,'Overzicht'!$G$17)</f>
        <v/>
      </c>
    </row>
    <row r="18">
      <c r="A18" s="18" t="inlineStr">
        <is>
          <t>Lars</t>
        </is>
      </c>
      <c r="B18" s="25">
        <f>COUNTIF('Kilometerregistratie'!$C$2:$C$1001,'Overzicht'!$A$18)</f>
        <v/>
      </c>
      <c r="C18" s="40">
        <f>SUMIF('Kilometerregistratie'!$C$2:$C$1001,'Overzicht'!$A$18,'Kilometerregistratie'!$N$2:$N$1001)</f>
        <v/>
      </c>
      <c r="D18" s="41">
        <f>SUMIF('Kilometerregistratie'!$C$2:$C$1001,'Overzicht'!$A$18,'Kilometerregistratie'!$P$2:$P$1001)</f>
        <v/>
      </c>
      <c r="E18" s="26">
        <f>IFERROR('Overzicht'!$C$18/'Overzicht'!$B$6,0)</f>
        <v/>
      </c>
    </row>
    <row r="19">
      <c r="A19" s="16" t="inlineStr">
        <is>
          <t>Sophie</t>
        </is>
      </c>
      <c r="B19" s="23">
        <f>COUNTIF('Kilometerregistratie'!$C$2:$C$1001,'Overzicht'!$A$19)</f>
        <v/>
      </c>
      <c r="C19" s="39">
        <f>SUMIF('Kilometerregistratie'!$C$2:$C$1001,'Overzicht'!$A$19,'Kilometerregistratie'!$N$2:$N$1001)</f>
        <v/>
      </c>
      <c r="D19" s="42">
        <f>SUMIF('Kilometerregistratie'!$C$2:$C$1001,'Overzicht'!$A$19,'Kilometerregistratie'!$P$2:$P$1001)</f>
        <v/>
      </c>
      <c r="E19" s="22">
        <f>IFERROR('Overzicht'!$C$19/'Overzicht'!$B$6,0)</f>
        <v/>
      </c>
    </row>
    <row r="20"/>
    <row r="21"/>
    <row r="22">
      <c r="G22" s="1" t="inlineStr">
        <is>
          <t>Maand</t>
        </is>
      </c>
      <c r="H22" s="1" t="inlineStr">
        <is>
          <t>Zakelijke km</t>
        </is>
      </c>
      <c r="I22" s="1" t="inlineStr">
        <is>
          <t>Einde maand</t>
        </is>
      </c>
    </row>
    <row r="23">
      <c r="G23" s="43" t="n">
        <v>46023</v>
      </c>
      <c r="H23" s="39">
        <f>SUMIFS('Kilometerregistratie'!$N$2:$N$1001,'Kilometerregistratie'!$B$2:$B$1001,"&gt;="&amp;'Overzicht'!$G$23,'Kilometerregistratie'!$B$2:$B$1001,"&lt;="&amp;'Overzicht'!$I$23)</f>
        <v/>
      </c>
      <c r="I23" s="43" t="n">
        <v>46053</v>
      </c>
    </row>
    <row r="24">
      <c r="G24" s="44" t="n">
        <v>46054</v>
      </c>
      <c r="H24" s="40">
        <f>SUMIFS('Kilometerregistratie'!$N$2:$N$1001,'Kilometerregistratie'!$B$2:$B$1001,"&gt;="&amp;'Overzicht'!$G$24,'Kilometerregistratie'!$B$2:$B$1001,"&lt;="&amp;'Overzicht'!$I$24)</f>
        <v/>
      </c>
      <c r="I24" s="44" t="n">
        <v>46081</v>
      </c>
    </row>
    <row r="25">
      <c r="G25" s="43" t="n">
        <v>46082</v>
      </c>
      <c r="H25" s="39">
        <f>SUMIFS('Kilometerregistratie'!$N$2:$N$1001,'Kilometerregistratie'!$B$2:$B$1001,"&gt;="&amp;'Overzicht'!$G$25,'Kilometerregistratie'!$B$2:$B$1001,"&lt;="&amp;'Overzicht'!$I$25)</f>
        <v/>
      </c>
      <c r="I25" s="43" t="n">
        <v>46112</v>
      </c>
    </row>
    <row r="26">
      <c r="G26" s="44" t="n">
        <v>46113</v>
      </c>
      <c r="H26" s="40">
        <f>SUMIFS('Kilometerregistratie'!$N$2:$N$1001,'Kilometerregistratie'!$B$2:$B$1001,"&gt;="&amp;'Overzicht'!$G$26,'Kilometerregistratie'!$B$2:$B$1001,"&lt;="&amp;'Overzicht'!$I$26)</f>
        <v/>
      </c>
      <c r="I26" s="44" t="n">
        <v>46142</v>
      </c>
    </row>
    <row r="27">
      <c r="G27" s="43" t="n">
        <v>46143</v>
      </c>
      <c r="H27" s="39">
        <f>SUMIFS('Kilometerregistratie'!$N$2:$N$1001,'Kilometerregistratie'!$B$2:$B$1001,"&gt;="&amp;'Overzicht'!$G$27,'Kilometerregistratie'!$B$2:$B$1001,"&lt;="&amp;'Overzicht'!$I$27)</f>
        <v/>
      </c>
      <c r="I27" s="43" t="n">
        <v>46173</v>
      </c>
    </row>
    <row r="28">
      <c r="G28" s="44" t="n">
        <v>46174</v>
      </c>
      <c r="H28" s="40">
        <f>SUMIFS('Kilometerregistratie'!$N$2:$N$1001,'Kilometerregistratie'!$B$2:$B$1001,"&gt;="&amp;'Overzicht'!$G$28,'Kilometerregistratie'!$B$2:$B$1001,"&lt;="&amp;'Overzicht'!$I$28)</f>
        <v/>
      </c>
      <c r="I28" s="44" t="n">
        <v>46203</v>
      </c>
    </row>
    <row r="29">
      <c r="G29" s="43" t="n">
        <v>46204</v>
      </c>
      <c r="H29" s="39">
        <f>SUMIFS('Kilometerregistratie'!$N$2:$N$1001,'Kilometerregistratie'!$B$2:$B$1001,"&gt;="&amp;'Overzicht'!$G$29,'Kilometerregistratie'!$B$2:$B$1001,"&lt;="&amp;'Overzicht'!$I$29)</f>
        <v/>
      </c>
      <c r="I29" s="43" t="n">
        <v>46234</v>
      </c>
    </row>
    <row r="30">
      <c r="G30" s="44" t="n">
        <v>46235</v>
      </c>
      <c r="H30" s="40">
        <f>SUMIFS('Kilometerregistratie'!$N$2:$N$1001,'Kilometerregistratie'!$B$2:$B$1001,"&gt;="&amp;'Overzicht'!$G$30,'Kilometerregistratie'!$B$2:$B$1001,"&lt;="&amp;'Overzicht'!$I$30)</f>
        <v/>
      </c>
      <c r="I30" s="44" t="n">
        <v>46265</v>
      </c>
    </row>
    <row r="31">
      <c r="G31" s="43" t="n">
        <v>46266</v>
      </c>
      <c r="H31" s="39">
        <f>SUMIFS('Kilometerregistratie'!$N$2:$N$1001,'Kilometerregistratie'!$B$2:$B$1001,"&gt;="&amp;'Overzicht'!$G$31,'Kilometerregistratie'!$B$2:$B$1001,"&lt;="&amp;'Overzicht'!$I$31)</f>
        <v/>
      </c>
      <c r="I31" s="43" t="n">
        <v>46295</v>
      </c>
    </row>
    <row r="32">
      <c r="G32" s="44" t="n">
        <v>46296</v>
      </c>
      <c r="H32" s="40">
        <f>SUMIFS('Kilometerregistratie'!$N$2:$N$1001,'Kilometerregistratie'!$B$2:$B$1001,"&gt;="&amp;'Overzicht'!$G$32,'Kilometerregistratie'!$B$2:$B$1001,"&lt;="&amp;'Overzicht'!$I$32)</f>
        <v/>
      </c>
      <c r="I32" s="44" t="n">
        <v>46326</v>
      </c>
    </row>
    <row r="33">
      <c r="G33" s="43" t="n">
        <v>46327</v>
      </c>
      <c r="H33" s="39">
        <f>SUMIFS('Kilometerregistratie'!$N$2:$N$1001,'Kilometerregistratie'!$B$2:$B$1001,"&gt;="&amp;'Overzicht'!$G$33,'Kilometerregistratie'!$B$2:$B$1001,"&lt;="&amp;'Overzicht'!$I$33)</f>
        <v/>
      </c>
      <c r="I33" s="43" t="n">
        <v>46356</v>
      </c>
    </row>
    <row r="34">
      <c r="G34" s="44" t="n">
        <v>46357</v>
      </c>
      <c r="H34" s="40">
        <f>SUMIFS('Kilometerregistratie'!$N$2:$N$1001,'Kilometerregistratie'!$B$2:$B$1001,"&gt;="&amp;'Overzicht'!$G$34,'Kilometerregistratie'!$B$2:$B$1001,"&lt;="&amp;'Overzicht'!$I$34)</f>
        <v/>
      </c>
      <c r="I34" s="44" t="n">
        <v>46387</v>
      </c>
    </row>
  </sheetData>
  <mergeCells count="1">
    <mergeCell ref="A1:H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78" customWidth="1" min="2" max="2"/>
    <col width="4" customWidth="1" min="3" max="3"/>
    <col width="23" customWidth="1" min="4" max="4"/>
    <col width="16" customWidth="1" min="5" max="5"/>
    <col width="4" customWidth="1" min="6" max="6"/>
  </cols>
  <sheetData>
    <row r="1" ht="28" customHeight="1">
      <c r="A1" s="12" t="inlineStr">
        <is>
          <t>Instellingen &amp; instructies kilometerregistratie</t>
        </is>
      </c>
      <c r="B1" s="37" t="n"/>
      <c r="C1" s="37" t="n"/>
      <c r="D1" s="37" t="n"/>
      <c r="E1" s="37" t="n"/>
      <c r="F1" s="38" t="n"/>
    </row>
    <row r="2"/>
    <row r="3">
      <c r="A3" s="29" t="inlineStr">
        <is>
          <t>Bewerk de lichtgele velden om tarieven of voertuigen aan te passen.</t>
        </is>
      </c>
    </row>
    <row r="4"/>
    <row r="5"/>
    <row r="6">
      <c r="A6" s="14" t="inlineStr">
        <is>
          <t>Tarieventabel</t>
        </is>
      </c>
      <c r="B6" s="15" t="n"/>
      <c r="D6" s="14" t="inlineStr">
        <is>
          <t>Voertuigenlijst</t>
        </is>
      </c>
      <c r="E6" s="15" t="n"/>
    </row>
    <row r="7">
      <c r="A7" s="1" t="inlineStr">
        <is>
          <t>Ritcategorie</t>
        </is>
      </c>
      <c r="B7" s="1" t="inlineStr">
        <is>
          <t>Vergoeding per km</t>
        </is>
      </c>
      <c r="D7" s="1" t="inlineStr">
        <is>
          <t>Voertuig</t>
        </is>
      </c>
      <c r="E7" s="1" t="inlineStr">
        <is>
          <t>Kenteken</t>
        </is>
      </c>
    </row>
    <row r="8">
      <c r="A8" s="5" t="inlineStr">
        <is>
          <t>Zakelijk</t>
        </is>
      </c>
      <c r="B8" s="45" t="n">
        <v>0.23</v>
      </c>
      <c r="D8" s="5" t="inlineStr">
        <is>
          <t>Toyota Corolla</t>
        </is>
      </c>
      <c r="E8" s="5" t="inlineStr">
        <is>
          <t>XX-123-X</t>
        </is>
      </c>
    </row>
    <row r="9">
      <c r="A9" s="5" t="inlineStr">
        <is>
          <t>Woon-werk</t>
        </is>
      </c>
      <c r="B9" s="45" t="n">
        <v>0.23</v>
      </c>
      <c r="D9" s="5" t="inlineStr">
        <is>
          <t>Volkswagen Golf</t>
        </is>
      </c>
      <c r="E9" s="5" t="inlineStr">
        <is>
          <t>AB-456-C</t>
        </is>
      </c>
    </row>
    <row r="10">
      <c r="A10" s="5" t="inlineStr">
        <is>
          <t>Privé</t>
        </is>
      </c>
      <c r="B10" s="45" t="n">
        <v>0</v>
      </c>
      <c r="D10" s="5" t="inlineStr">
        <is>
          <t>Kia Niro</t>
        </is>
      </c>
      <c r="E10" s="5" t="inlineStr">
        <is>
          <t>KL-789-D</t>
        </is>
      </c>
    </row>
    <row r="11"/>
    <row r="12"/>
    <row r="13">
      <c r="A13" s="14" t="inlineStr">
        <is>
          <t>Werkinstructies</t>
        </is>
      </c>
      <c r="B13" s="15" t="n"/>
    </row>
    <row r="14" ht="34" customHeight="1">
      <c r="A14" s="2" t="inlineStr">
        <is>
          <t>1.</t>
        </is>
      </c>
      <c r="B14" s="16" t="inlineStr">
        <is>
          <t>Registreer iedere rit op de werkelijke datum.</t>
        </is>
      </c>
    </row>
    <row r="15" ht="34" customHeight="1">
      <c r="A15" s="9" t="inlineStr">
        <is>
          <t>2.</t>
        </is>
      </c>
      <c r="B15" s="18" t="inlineStr">
        <is>
          <t>Vul begin- en eindstand van de kilometerteller volledig in.</t>
        </is>
      </c>
    </row>
    <row r="16" ht="34" customHeight="1">
      <c r="A16" s="2" t="inlineStr">
        <is>
          <t>3.</t>
        </is>
      </c>
      <c r="B16" s="16" t="inlineStr">
        <is>
          <t>Gebruik “Zakelijk” voor klantbezoek, zakelijke afspraken en zakelijke opdrachten.</t>
        </is>
      </c>
    </row>
    <row r="17" ht="34" customHeight="1">
      <c r="A17" s="9" t="inlineStr">
        <is>
          <t>4.</t>
        </is>
      </c>
      <c r="B17" s="18" t="inlineStr">
        <is>
          <t>Gebruik “Woon-werk” apart voor woon-werkverkeer.</t>
        </is>
      </c>
    </row>
    <row r="18" ht="34" customHeight="1">
      <c r="A18" s="2" t="inlineStr">
        <is>
          <t>5.</t>
        </is>
      </c>
      <c r="B18" s="16" t="inlineStr">
        <is>
          <t>Bewaar adressen en zakelijke doelen zorgvuldig in verband met administratie en AVG.</t>
        </is>
      </c>
    </row>
    <row r="19" ht="34" customHeight="1">
      <c r="A19" s="9" t="inlineStr">
        <is>
          <t>6.</t>
        </is>
      </c>
      <c r="B19" s="18" t="inlineStr">
        <is>
          <t>Controleer maandelijks de registratie vóór declaratie of verwerking in de jaarrekening.</t>
        </is>
      </c>
    </row>
    <row r="20" ht="34" customHeight="1">
      <c r="A20" s="2" t="inlineStr">
        <is>
          <t>7.</t>
        </is>
      </c>
      <c r="B20" s="16" t="inlineStr">
        <is>
          <t>Vergoedingen zijn exclusief eventuele fiscale beoordeling door werkgever, Belastingdienst of accountant.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2026-09-11T16:02:41Z</dcterms:created>
  <dcterms:modified xmlns:dcterms="http://purl.org/dc/terms/" xmlns:xsi="http://www.w3.org/2001/XMLSchema-instance" xsi:type="dcterms:W3CDTF">2026-09-11T16:02:41Z</dcterms:modified>
</cp:coreProperties>
</file>