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rintplanni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-MM-JJJJ"/>
    <numFmt numFmtId="165" formatCode="0&quot;%&quot;"/>
    <numFmt numFmtId="166" formatCode="0.0&quot;%&quot;"/>
    <numFmt numFmtId="167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FFFFFF"/>
    </font>
    <font>
      <b val="1"/>
      <color rgb="000F766E"/>
      <sz val="12"/>
    </font>
    <font>
      <sz val="10.5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0" fillId="3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3" fillId="5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Story points per sprint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'Dashboard'!$A$16:$A$18</f>
            </numRef>
          </cat>
          <val>
            <numRef>
              <f>'Dashboard'!$B$16:$B$18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Sprint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Story points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van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'Dashboard'!$A$23:$A$26</f>
            </numRef>
          </cat>
          <val>
            <numRef>
              <f>'Dashboard'!$B$23:$B$26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Bestede uren per sprint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'Dashboard'!C15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'Dashboard'!$A$16:$A$18</f>
            </numRef>
          </cat>
          <val>
            <numRef>
              <f>'Dashboard'!$C$16:$C$18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Sprint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Uren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36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38" customWidth="1" min="3" max="3"/>
    <col width="18" customWidth="1" min="4" max="4"/>
    <col width="12" customWidth="1" min="5" max="5"/>
    <col width="12" customWidth="1" min="6" max="6"/>
    <col width="10" customWidth="1" min="7" max="7"/>
    <col width="12" customWidth="1" min="8" max="8"/>
    <col width="15" customWidth="1" min="9" max="9"/>
    <col width="13" customWidth="1" min="10" max="10"/>
    <col width="13" customWidth="1" min="11" max="11"/>
    <col width="13" customWidth="1" min="12" max="12"/>
    <col width="15" customWidth="1" min="13" max="13"/>
    <col width="20" customWidth="1" min="14" max="14"/>
    <col width="11" customWidth="1" min="15" max="15"/>
    <col width="12" customWidth="1" min="16" max="16"/>
    <col width="30" customWidth="1" min="17" max="17"/>
    <col width="11" customWidth="1" min="18" max="18"/>
    <col width="18" customWidth="1" min="19" max="19"/>
  </cols>
  <sheetData>
    <row r="1" ht="26" customHeight="1">
      <c r="A1" s="1" t="inlineStr">
        <is>
          <t>Sprintplanning – Scrum Sjabloon 2026</t>
        </is>
      </c>
    </row>
    <row r="2" ht="32" customHeight="1">
      <c r="A2" s="2" t="inlineStr">
        <is>
          <t>Sprint</t>
        </is>
      </c>
      <c r="B2" s="2" t="inlineStr">
        <is>
          <t>Item-ID</t>
        </is>
      </c>
      <c r="C2" s="2" t="inlineStr">
        <is>
          <t>User story / taak</t>
        </is>
      </c>
      <c r="D2" s="2" t="inlineStr">
        <is>
          <t>Epic</t>
        </is>
      </c>
      <c r="E2" s="2" t="inlineStr">
        <is>
          <t>Teamlid</t>
        </is>
      </c>
      <c r="F2" s="2" t="inlineStr">
        <is>
          <t>Rol</t>
        </is>
      </c>
      <c r="G2" s="2" t="inlineStr">
        <is>
          <t>Prioriteit</t>
        </is>
      </c>
      <c r="H2" s="2" t="inlineStr">
        <is>
          <t>Story points</t>
        </is>
      </c>
      <c r="I2" s="2" t="inlineStr">
        <is>
          <t>Inschatting uren</t>
        </is>
      </c>
      <c r="J2" s="2" t="inlineStr">
        <is>
          <t>Bestede uren</t>
        </is>
      </c>
      <c r="K2" s="2" t="inlineStr">
        <is>
          <t>Startdatum</t>
        </is>
      </c>
      <c r="L2" s="2" t="inlineStr">
        <is>
          <t>Einddatum</t>
        </is>
      </c>
      <c r="M2" s="2" t="inlineStr">
        <is>
          <t>Status</t>
        </is>
      </c>
      <c r="N2" s="2" t="inlineStr">
        <is>
          <t>Afhankelijkheden</t>
        </is>
      </c>
      <c r="O2" s="2" t="inlineStr">
        <is>
          <t>Blokkade?</t>
        </is>
      </c>
      <c r="P2" s="2" t="inlineStr">
        <is>
          <t>Gereedheid %</t>
        </is>
      </c>
      <c r="Q2" s="2" t="inlineStr">
        <is>
          <t>Opmerking</t>
        </is>
      </c>
      <c r="R2" s="2" t="inlineStr">
        <is>
          <t>Overwerk?</t>
        </is>
      </c>
      <c r="S2" s="2" t="inlineStr">
        <is>
          <t>Dagen tot einddatum</t>
        </is>
      </c>
    </row>
    <row r="3">
      <c r="A3" s="3" t="inlineStr">
        <is>
          <t>Sprint 12</t>
        </is>
      </c>
      <c r="B3" s="3" t="inlineStr">
        <is>
          <t>ST-1201</t>
        </is>
      </c>
      <c r="C3" s="4" t="inlineStr">
        <is>
          <t>Als gebruiker wil ik inloggen met SSO</t>
        </is>
      </c>
      <c r="D3" s="3" t="inlineStr">
        <is>
          <t>Authenticatie</t>
        </is>
      </c>
      <c r="E3" s="5" t="inlineStr">
        <is>
          <t>Sanne</t>
        </is>
      </c>
      <c r="F3" s="3" t="inlineStr">
        <is>
          <t>Developer</t>
        </is>
      </c>
      <c r="G3" s="3" t="inlineStr">
        <is>
          <t>Hoog</t>
        </is>
      </c>
      <c r="H3" s="5" t="n">
        <v>8</v>
      </c>
      <c r="I3" s="5" t="n">
        <v>16</v>
      </c>
      <c r="J3" s="5" t="n">
        <v>4</v>
      </c>
      <c r="K3" s="25" t="n">
        <v>46083</v>
      </c>
      <c r="L3" s="25" t="n">
        <v>46094</v>
      </c>
      <c r="M3" s="5" t="inlineStr">
        <is>
          <t>Open</t>
        </is>
      </c>
      <c r="N3" s="3" t="inlineStr">
        <is>
          <t>-</t>
        </is>
      </c>
      <c r="O3" s="3" t="inlineStr">
        <is>
          <t>Nee</t>
        </is>
      </c>
      <c r="P3" s="26">
        <f>IFERROR(MIN(100,IF(I3=0,0,J3/I3*100)),0)</f>
        <v/>
      </c>
      <c r="Q3" s="8" t="inlineStr">
        <is>
          <t>Wacht op designs</t>
        </is>
      </c>
      <c r="R3" s="3">
        <f>IF(J3&gt;I3,"Ja","Nee")</f>
        <v/>
      </c>
      <c r="S3" s="3">
        <f>IFERROR(L3-TODAY(),"")</f>
        <v/>
      </c>
    </row>
    <row r="4">
      <c r="A4" s="9" t="inlineStr">
        <is>
          <t>Sprint 12</t>
        </is>
      </c>
      <c r="B4" s="9" t="inlineStr">
        <is>
          <t>ST-1202</t>
        </is>
      </c>
      <c r="C4" s="10" t="inlineStr">
        <is>
          <t>Implementeer zoekfunctie in productcatalogus</t>
        </is>
      </c>
      <c r="D4" s="9" t="inlineStr">
        <is>
          <t>Zoeken &amp; Filteren</t>
        </is>
      </c>
      <c r="E4" s="5" t="inlineStr">
        <is>
          <t>Daan</t>
        </is>
      </c>
      <c r="F4" s="9" t="inlineStr">
        <is>
          <t>Developer</t>
        </is>
      </c>
      <c r="G4" s="9" t="inlineStr">
        <is>
          <t>Midden</t>
        </is>
      </c>
      <c r="H4" s="5" t="n">
        <v>5</v>
      </c>
      <c r="I4" s="5" t="n">
        <v>10</v>
      </c>
      <c r="J4" s="5" t="n">
        <v>6</v>
      </c>
      <c r="K4" s="27" t="n">
        <v>46083</v>
      </c>
      <c r="L4" s="27" t="n">
        <v>46094</v>
      </c>
      <c r="M4" s="5" t="inlineStr">
        <is>
          <t>In uitvoering</t>
        </is>
      </c>
      <c r="N4" s="9" t="inlineStr">
        <is>
          <t>-</t>
        </is>
      </c>
      <c r="O4" s="9" t="inlineStr">
        <is>
          <t>Nee</t>
        </is>
      </c>
      <c r="P4" s="28">
        <f>IFERROR(MIN(100,IF(I4=0,0,J4/I4*100)),0)</f>
        <v/>
      </c>
      <c r="Q4" s="8" t="inlineStr">
        <is>
          <t>Testen loopt</t>
        </is>
      </c>
      <c r="R4" s="9">
        <f>IF(J4&gt;I4,"Ja","Nee")</f>
        <v/>
      </c>
      <c r="S4" s="9">
        <f>IFERROR(L4-TODAY(),"")</f>
        <v/>
      </c>
    </row>
    <row r="5">
      <c r="A5" s="3" t="inlineStr">
        <is>
          <t>Sprint 12</t>
        </is>
      </c>
      <c r="B5" s="3" t="inlineStr">
        <is>
          <t>ST-1203</t>
        </is>
      </c>
      <c r="C5" s="4" t="inlineStr">
        <is>
          <t>Koppel betaal-API voor iDEAL</t>
        </is>
      </c>
      <c r="D5" s="3" t="inlineStr">
        <is>
          <t>Checkout</t>
        </is>
      </c>
      <c r="E5" s="5" t="inlineStr">
        <is>
          <t>Emma</t>
        </is>
      </c>
      <c r="F5" s="3" t="inlineStr">
        <is>
          <t>Developer</t>
        </is>
      </c>
      <c r="G5" s="3" t="inlineStr">
        <is>
          <t>Hoog</t>
        </is>
      </c>
      <c r="H5" s="5" t="n">
        <v>8</v>
      </c>
      <c r="I5" s="5" t="n">
        <v>20</v>
      </c>
      <c r="J5" s="5" t="n">
        <v>5</v>
      </c>
      <c r="K5" s="25" t="n">
        <v>46083</v>
      </c>
      <c r="L5" s="25" t="n">
        <v>46094</v>
      </c>
      <c r="M5" s="5" t="inlineStr">
        <is>
          <t>Geblokkeerd</t>
        </is>
      </c>
      <c r="N5" s="3" t="inlineStr">
        <is>
          <t>Wacht op leverancier</t>
        </is>
      </c>
      <c r="O5" s="3" t="inlineStr">
        <is>
          <t>Ja</t>
        </is>
      </c>
      <c r="P5" s="26">
        <f>IFERROR(MIN(100,IF(I5=0,0,J5/I5*100)),0)</f>
        <v/>
      </c>
      <c r="Q5" s="8" t="inlineStr">
        <is>
          <t>Blokkade door externe partij</t>
        </is>
      </c>
      <c r="R5" s="3">
        <f>IF(J5&gt;I5,"Ja","Nee")</f>
        <v/>
      </c>
      <c r="S5" s="3">
        <f>IFERROR(L5-TODAY(),"")</f>
        <v/>
      </c>
    </row>
    <row r="6">
      <c r="A6" s="9" t="inlineStr">
        <is>
          <t>Sprint 12</t>
        </is>
      </c>
      <c r="B6" s="9" t="inlineStr">
        <is>
          <t>ST-1204</t>
        </is>
      </c>
      <c r="C6" s="10" t="inlineStr">
        <is>
          <t>Herontwerp accountpagina</t>
        </is>
      </c>
      <c r="D6" s="9" t="inlineStr">
        <is>
          <t>UX verbetering</t>
        </is>
      </c>
      <c r="E6" s="5" t="inlineStr">
        <is>
          <t>Lars</t>
        </is>
      </c>
      <c r="F6" s="9" t="inlineStr">
        <is>
          <t>Designer</t>
        </is>
      </c>
      <c r="G6" s="9" t="inlineStr">
        <is>
          <t>Laag</t>
        </is>
      </c>
      <c r="H6" s="5" t="n">
        <v>13</v>
      </c>
      <c r="I6" s="5" t="n">
        <v>24</v>
      </c>
      <c r="J6" s="5" t="n">
        <v>24</v>
      </c>
      <c r="K6" s="27" t="n">
        <v>46083</v>
      </c>
      <c r="L6" s="27" t="n">
        <v>46094</v>
      </c>
      <c r="M6" s="5" t="inlineStr">
        <is>
          <t>Gereed</t>
        </is>
      </c>
      <c r="N6" s="9" t="inlineStr">
        <is>
          <t>-</t>
        </is>
      </c>
      <c r="O6" s="9" t="inlineStr">
        <is>
          <t>Nee</t>
        </is>
      </c>
      <c r="P6" s="28">
        <f>IFERROR(MIN(100,IF(I6=0,0,J6/I6*100)),0)</f>
        <v/>
      </c>
      <c r="Q6" s="8" t="inlineStr">
        <is>
          <t>Afgerond en getest</t>
        </is>
      </c>
      <c r="R6" s="9">
        <f>IF(J6&gt;I6,"Ja","Nee")</f>
        <v/>
      </c>
      <c r="S6" s="9">
        <f>IFERROR(L6-TODAY(),"")</f>
        <v/>
      </c>
    </row>
    <row r="7">
      <c r="A7" s="3" t="inlineStr">
        <is>
          <t>Sprint 13</t>
        </is>
      </c>
      <c r="B7" s="3" t="inlineStr">
        <is>
          <t>ST-1301</t>
        </is>
      </c>
      <c r="C7" s="4" t="inlineStr">
        <is>
          <t>Automatische e-mailnotificaties bij bestelling</t>
        </is>
      </c>
      <c r="D7" s="3" t="inlineStr">
        <is>
          <t>Notificaties</t>
        </is>
      </c>
      <c r="E7" s="5" t="inlineStr">
        <is>
          <t>Sophie</t>
        </is>
      </c>
      <c r="F7" s="3" t="inlineStr">
        <is>
          <t>Developer</t>
        </is>
      </c>
      <c r="G7" s="3" t="inlineStr">
        <is>
          <t>Midden</t>
        </is>
      </c>
      <c r="H7" s="5" t="n">
        <v>5</v>
      </c>
      <c r="I7" s="5" t="n">
        <v>12</v>
      </c>
      <c r="J7" s="5" t="n">
        <v>0</v>
      </c>
      <c r="K7" s="25" t="n">
        <v>46097</v>
      </c>
      <c r="L7" s="25" t="n">
        <v>46108</v>
      </c>
      <c r="M7" s="5" t="inlineStr">
        <is>
          <t>Open</t>
        </is>
      </c>
      <c r="N7" s="3" t="inlineStr">
        <is>
          <t>ST-1203</t>
        </is>
      </c>
      <c r="O7" s="3" t="inlineStr">
        <is>
          <t>Nee</t>
        </is>
      </c>
      <c r="P7" s="26">
        <f>IFERROR(MIN(100,IF(I7=0,0,J7/I7*100)),0)</f>
        <v/>
      </c>
      <c r="Q7" s="8" t="inlineStr">
        <is>
          <t>Start na afronding ST-1203</t>
        </is>
      </c>
      <c r="R7" s="3">
        <f>IF(J7&gt;I7,"Ja","Nee")</f>
        <v/>
      </c>
      <c r="S7" s="3">
        <f>IFERROR(L7-TODAY(),"")</f>
        <v/>
      </c>
    </row>
    <row r="8">
      <c r="A8" s="9" t="inlineStr">
        <is>
          <t>Sprint 13</t>
        </is>
      </c>
      <c r="B8" s="9" t="inlineStr">
        <is>
          <t>ST-1302</t>
        </is>
      </c>
      <c r="C8" s="10" t="inlineStr">
        <is>
          <t>Performance optimalisatie dashboard</t>
        </is>
      </c>
      <c r="D8" s="9" t="inlineStr">
        <is>
          <t>Performance</t>
        </is>
      </c>
      <c r="E8" s="5" t="inlineStr">
        <is>
          <t>Bram</t>
        </is>
      </c>
      <c r="F8" s="9" t="inlineStr">
        <is>
          <t>Developer</t>
        </is>
      </c>
      <c r="G8" s="9" t="inlineStr">
        <is>
          <t>Hoog</t>
        </is>
      </c>
      <c r="H8" s="5" t="n">
        <v>8</v>
      </c>
      <c r="I8" s="5" t="n">
        <v>18</v>
      </c>
      <c r="J8" s="5" t="n">
        <v>9</v>
      </c>
      <c r="K8" s="27" t="n">
        <v>46097</v>
      </c>
      <c r="L8" s="27" t="n">
        <v>46108</v>
      </c>
      <c r="M8" s="5" t="inlineStr">
        <is>
          <t>In uitvoering</t>
        </is>
      </c>
      <c r="N8" s="9" t="inlineStr">
        <is>
          <t>-</t>
        </is>
      </c>
      <c r="O8" s="9" t="inlineStr">
        <is>
          <t>Nee</t>
        </is>
      </c>
      <c r="P8" s="28">
        <f>IFERROR(MIN(100,IF(I8=0,0,J8/I8*100)),0)</f>
        <v/>
      </c>
      <c r="Q8" s="8" t="inlineStr">
        <is>
          <t>Halverwege</t>
        </is>
      </c>
      <c r="R8" s="9">
        <f>IF(J8&gt;I8,"Ja","Nee")</f>
        <v/>
      </c>
      <c r="S8" s="9">
        <f>IFERROR(L8-TODAY(),"")</f>
        <v/>
      </c>
    </row>
    <row r="9">
      <c r="A9" s="3" t="inlineStr">
        <is>
          <t>Sprint 13</t>
        </is>
      </c>
      <c r="B9" s="3" t="inlineStr">
        <is>
          <t>ST-1303</t>
        </is>
      </c>
      <c r="C9" s="4" t="inlineStr">
        <is>
          <t>Unit tests uitbreiden voor checkout module</t>
        </is>
      </c>
      <c r="D9" s="3" t="inlineStr">
        <is>
          <t>Kwaliteit</t>
        </is>
      </c>
      <c r="E9" s="5" t="inlineStr">
        <is>
          <t>Julia</t>
        </is>
      </c>
      <c r="F9" s="3" t="inlineStr">
        <is>
          <t>Tester</t>
        </is>
      </c>
      <c r="G9" s="3" t="inlineStr">
        <is>
          <t>Midden</t>
        </is>
      </c>
      <c r="H9" s="5" t="n">
        <v>3</v>
      </c>
      <c r="I9" s="5" t="n">
        <v>8</v>
      </c>
      <c r="J9" s="5" t="n">
        <v>8</v>
      </c>
      <c r="K9" s="25" t="n">
        <v>46097</v>
      </c>
      <c r="L9" s="25" t="n">
        <v>46108</v>
      </c>
      <c r="M9" s="5" t="inlineStr">
        <is>
          <t>Gereed</t>
        </is>
      </c>
      <c r="N9" s="3" t="inlineStr">
        <is>
          <t>-</t>
        </is>
      </c>
      <c r="O9" s="3" t="inlineStr">
        <is>
          <t>Nee</t>
        </is>
      </c>
      <c r="P9" s="26">
        <f>IFERROR(MIN(100,IF(I9=0,0,J9/I9*100)),0)</f>
        <v/>
      </c>
      <c r="Q9" s="8" t="inlineStr">
        <is>
          <t>Coverage 95%</t>
        </is>
      </c>
      <c r="R9" s="3">
        <f>IF(J9&gt;I9,"Ja","Nee")</f>
        <v/>
      </c>
      <c r="S9" s="3">
        <f>IFERROR(L9-TODAY(),"")</f>
        <v/>
      </c>
    </row>
    <row r="10">
      <c r="A10" s="9" t="inlineStr">
        <is>
          <t>Sprint 13</t>
        </is>
      </c>
      <c r="B10" s="9" t="inlineStr">
        <is>
          <t>ST-1304</t>
        </is>
      </c>
      <c r="C10" s="10" t="inlineStr">
        <is>
          <t>Nieuwe onboarding flow ontwerpen</t>
        </is>
      </c>
      <c r="D10" s="9" t="inlineStr">
        <is>
          <t>Onboarding</t>
        </is>
      </c>
      <c r="E10" s="5" t="inlineStr">
        <is>
          <t>Thijs</t>
        </is>
      </c>
      <c r="F10" s="9" t="inlineStr">
        <is>
          <t>Designer</t>
        </is>
      </c>
      <c r="G10" s="9" t="inlineStr">
        <is>
          <t>Laag</t>
        </is>
      </c>
      <c r="H10" s="5" t="n">
        <v>5</v>
      </c>
      <c r="I10" s="5" t="n">
        <v>10</v>
      </c>
      <c r="J10" s="5" t="n">
        <v>2</v>
      </c>
      <c r="K10" s="27" t="n">
        <v>46097</v>
      </c>
      <c r="L10" s="27" t="n">
        <v>46108</v>
      </c>
      <c r="M10" s="5" t="inlineStr">
        <is>
          <t>Open</t>
        </is>
      </c>
      <c r="N10" s="9" t="inlineStr">
        <is>
          <t>-</t>
        </is>
      </c>
      <c r="O10" s="9" t="inlineStr">
        <is>
          <t>Nee</t>
        </is>
      </c>
      <c r="P10" s="28">
        <f>IFERROR(MIN(100,IF(I10=0,0,J10/I10*100)),0)</f>
        <v/>
      </c>
      <c r="Q10" s="8" t="inlineStr">
        <is>
          <t>Wireframes gestart</t>
        </is>
      </c>
      <c r="R10" s="9">
        <f>IF(J10&gt;I10,"Ja","Nee")</f>
        <v/>
      </c>
      <c r="S10" s="9">
        <f>IFERROR(L10-TODAY(),"")</f>
        <v/>
      </c>
    </row>
    <row r="11">
      <c r="A11" s="3" t="inlineStr">
        <is>
          <t>Sprint 14</t>
        </is>
      </c>
      <c r="B11" s="3" t="inlineStr">
        <is>
          <t>ST-1401</t>
        </is>
      </c>
      <c r="C11" s="4" t="inlineStr">
        <is>
          <t>Migratie naar nieuwe hostingomgeving</t>
        </is>
      </c>
      <c r="D11" s="3" t="inlineStr">
        <is>
          <t>Infrastructuur</t>
        </is>
      </c>
      <c r="E11" s="5" t="inlineStr">
        <is>
          <t>Lieke</t>
        </is>
      </c>
      <c r="F11" s="3" t="inlineStr">
        <is>
          <t>DevOps</t>
        </is>
      </c>
      <c r="G11" s="3" t="inlineStr">
        <is>
          <t>Hoog</t>
        </is>
      </c>
      <c r="H11" s="5" t="n">
        <v>13</v>
      </c>
      <c r="I11" s="5" t="n">
        <v>30</v>
      </c>
      <c r="J11" s="5" t="n">
        <v>15</v>
      </c>
      <c r="K11" s="25" t="n">
        <v>46111</v>
      </c>
      <c r="L11" s="25" t="n">
        <v>46122</v>
      </c>
      <c r="M11" s="5" t="inlineStr">
        <is>
          <t>In uitvoering</t>
        </is>
      </c>
      <c r="N11" s="3" t="inlineStr">
        <is>
          <t>-</t>
        </is>
      </c>
      <c r="O11" s="3" t="inlineStr">
        <is>
          <t>Nee</t>
        </is>
      </c>
      <c r="P11" s="26">
        <f>IFERROR(MIN(100,IF(I11=0,0,J11/I11*100)),0)</f>
        <v/>
      </c>
      <c r="Q11" s="8" t="inlineStr">
        <is>
          <t>Testomgeving gereed</t>
        </is>
      </c>
      <c r="R11" s="3">
        <f>IF(J11&gt;I11,"Ja","Nee")</f>
        <v/>
      </c>
      <c r="S11" s="3">
        <f>IFERROR(L11-TODAY(),"")</f>
        <v/>
      </c>
    </row>
    <row r="12">
      <c r="A12" s="9" t="inlineStr">
        <is>
          <t>Sprint 14</t>
        </is>
      </c>
      <c r="B12" s="9" t="inlineStr">
        <is>
          <t>ST-1402</t>
        </is>
      </c>
      <c r="C12" s="10" t="inlineStr">
        <is>
          <t>Rapportagemodule uitbreiden met export naar Excel</t>
        </is>
      </c>
      <c r="D12" s="9" t="inlineStr">
        <is>
          <t>Rapportage</t>
        </is>
      </c>
      <c r="E12" s="5" t="inlineStr">
        <is>
          <t>Ruben</t>
        </is>
      </c>
      <c r="F12" s="9" t="inlineStr">
        <is>
          <t>Developer</t>
        </is>
      </c>
      <c r="G12" s="9" t="inlineStr">
        <is>
          <t>Midden</t>
        </is>
      </c>
      <c r="H12" s="5" t="n">
        <v>8</v>
      </c>
      <c r="I12" s="5" t="n">
        <v>16</v>
      </c>
      <c r="J12" s="5" t="n">
        <v>16</v>
      </c>
      <c r="K12" s="27" t="n">
        <v>46111</v>
      </c>
      <c r="L12" s="27" t="n">
        <v>46122</v>
      </c>
      <c r="M12" s="5" t="inlineStr">
        <is>
          <t>Gereed</t>
        </is>
      </c>
      <c r="N12" s="9" t="inlineStr">
        <is>
          <t>-</t>
        </is>
      </c>
      <c r="O12" s="9" t="inlineStr">
        <is>
          <t>Nee</t>
        </is>
      </c>
      <c r="P12" s="28">
        <f>IFERROR(MIN(100,IF(I12=0,0,J12/I12*100)),0)</f>
        <v/>
      </c>
      <c r="Q12" s="8" t="inlineStr">
        <is>
          <t>Klaar voor livegang</t>
        </is>
      </c>
      <c r="R12" s="9">
        <f>IF(J12&gt;I12,"Ja","Nee")</f>
        <v/>
      </c>
      <c r="S12" s="9">
        <f>IFERROR(L12-TODAY(),"")</f>
        <v/>
      </c>
    </row>
    <row r="13"/>
    <row r="14">
      <c r="C14" s="13" t="inlineStr">
        <is>
          <t>Totalen</t>
        </is>
      </c>
      <c r="H14" s="14">
        <f>SUM(H3:H12)</f>
        <v/>
      </c>
      <c r="I14" s="14">
        <f>SUM(I3:I12)</f>
        <v/>
      </c>
      <c r="J14" s="14">
        <f>SUM(J3:J12)</f>
        <v/>
      </c>
    </row>
  </sheetData>
  <mergeCells count="1">
    <mergeCell ref="A1:S1"/>
  </mergeCells>
  <conditionalFormatting sqref="A3:S12">
    <cfRule type="expression" priority="1" dxfId="0" stopIfTrue="1">
      <formula>OR($M3="Geblokkeerd",$O3="Ja")</formula>
    </cfRule>
    <cfRule type="expression" priority="2" dxfId="1" stopIfTrue="1">
      <formula>$P3&gt;=100</formula>
    </cfRule>
  </conditionalFormatting>
  <dataValidations count="3">
    <dataValidation sqref="M3:M12" showErrorMessage="1" showInputMessage="1" allowBlank="1" type="list">
      <formula1>"Open,In uitvoering,Gereed,Geblokkeerd"</formula1>
    </dataValidation>
    <dataValidation sqref="O3:O12" showErrorMessage="1" showInputMessage="1" allowBlank="1" type="list">
      <formula1>"Ja,Nee"</formula1>
    </dataValidation>
    <dataValidation sqref="G3:G12" showErrorMessage="1" showInputMessage="1" allowBlank="1" type="list">
      <formula1>"Hoog,Midden,Laag"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5" t="inlineStr">
        <is>
          <t>Dashboard – Sprintvoortgang 2026</t>
        </is>
      </c>
    </row>
    <row r="2"/>
    <row r="3">
      <c r="A3" s="2" t="inlineStr">
        <is>
          <t>KPI</t>
        </is>
      </c>
      <c r="B3" s="2" t="inlineStr">
        <is>
          <t>Waarde</t>
        </is>
      </c>
    </row>
    <row r="4">
      <c r="A4" s="16" t="inlineStr">
        <is>
          <t>Totaal story points</t>
        </is>
      </c>
      <c r="B4" s="17">
        <f>SUM(Sprintplanning!H:H)</f>
        <v/>
      </c>
    </row>
    <row r="5">
      <c r="A5" s="18" t="inlineStr">
        <is>
          <t>Totaal ingeplande uren</t>
        </is>
      </c>
      <c r="B5" s="19">
        <f>SUM(Sprintplanning!I:I)</f>
        <v/>
      </c>
    </row>
    <row r="6">
      <c r="A6" s="16" t="inlineStr">
        <is>
          <t>Totaal bestede uren</t>
        </is>
      </c>
      <c r="B6" s="17">
        <f>SUM(Sprintplanning!J:J)</f>
        <v/>
      </c>
    </row>
    <row r="7">
      <c r="A7" s="18" t="inlineStr">
        <is>
          <t>Aantal open items</t>
        </is>
      </c>
      <c r="B7" s="19">
        <f>COUNTIF(Sprintplanning!M:M,"Open")</f>
        <v/>
      </c>
    </row>
    <row r="8">
      <c r="A8" s="16" t="inlineStr">
        <is>
          <t>Aantal afgeronde items</t>
        </is>
      </c>
      <c r="B8" s="17">
        <f>COUNTIF(Sprintplanning!M:M,"Gereed")</f>
        <v/>
      </c>
    </row>
    <row r="9">
      <c r="A9" s="18" t="inlineStr">
        <is>
          <t>Aantal geblokkeerde items</t>
        </is>
      </c>
      <c r="B9" s="19">
        <f>COUNTIF(Sprintplanning!O:O,"Ja")</f>
        <v/>
      </c>
    </row>
    <row r="10">
      <c r="A10" s="16" t="inlineStr">
        <is>
          <t>Gemiddelde gereedheid (%)</t>
        </is>
      </c>
      <c r="B10" s="29">
        <f>IFERROR(AVERAGE(Sprintplanning!P3:P12),0)</f>
        <v/>
      </c>
    </row>
    <row r="11">
      <c r="A11" s="18" t="inlineStr">
        <is>
          <t>Capaciteitsbenutting %</t>
        </is>
      </c>
      <c r="B11" s="30">
        <f>IFERROR(SUM(Sprintplanning!J:J)/SUM(Sprintplanning!I:I),0)</f>
        <v/>
      </c>
    </row>
    <row r="12"/>
    <row r="13"/>
    <row r="14">
      <c r="A14" s="22" t="inlineStr">
        <is>
          <t>Sprint overzicht</t>
        </is>
      </c>
    </row>
    <row r="15">
      <c r="A15" s="2" t="inlineStr">
        <is>
          <t>Sprint</t>
        </is>
      </c>
      <c r="B15" s="2" t="inlineStr">
        <is>
          <t>Story points</t>
        </is>
      </c>
      <c r="C15" s="2" t="inlineStr">
        <is>
          <t>Bestede uren</t>
        </is>
      </c>
    </row>
    <row r="16">
      <c r="A16" s="3" t="inlineStr">
        <is>
          <t>Sprint 12</t>
        </is>
      </c>
      <c r="B16" s="3">
        <f>SUMIF(Sprintplanning!$A$3:$A$12,A16,Sprintplanning!$H$3:$H$12)</f>
        <v/>
      </c>
      <c r="C16" s="3">
        <f>SUMIF(Sprintplanning!$A$3:$A$12,A16,Sprintplanning!$J$3:$J$12)</f>
        <v/>
      </c>
    </row>
    <row r="17">
      <c r="A17" s="9" t="inlineStr">
        <is>
          <t>Sprint 13</t>
        </is>
      </c>
      <c r="B17" s="9">
        <f>SUMIF(Sprintplanning!$A$3:$A$12,A17,Sprintplanning!$H$3:$H$12)</f>
        <v/>
      </c>
      <c r="C17" s="9">
        <f>SUMIF(Sprintplanning!$A$3:$A$12,A17,Sprintplanning!$J$3:$J$12)</f>
        <v/>
      </c>
    </row>
    <row r="18">
      <c r="A18" s="3" t="inlineStr">
        <is>
          <t>Sprint 14</t>
        </is>
      </c>
      <c r="B18" s="3">
        <f>SUMIF(Sprintplanning!$A$3:$A$12,A18,Sprintplanning!$H$3:$H$12)</f>
        <v/>
      </c>
      <c r="C18" s="3">
        <f>SUMIF(Sprintplanning!$A$3:$A$12,A18,Sprintplanning!$J$3:$J$12)</f>
        <v/>
      </c>
    </row>
    <row r="19"/>
    <row r="20"/>
    <row r="21">
      <c r="A21" s="22" t="inlineStr">
        <is>
          <t>Status verdeling</t>
        </is>
      </c>
    </row>
    <row r="22">
      <c r="A22" s="2" t="inlineStr">
        <is>
          <t>Status</t>
        </is>
      </c>
      <c r="B22" s="2" t="inlineStr">
        <is>
          <t>Aantal</t>
        </is>
      </c>
    </row>
    <row r="23">
      <c r="A23" s="3" t="inlineStr">
        <is>
          <t>Open</t>
        </is>
      </c>
      <c r="B23" s="3">
        <f>COUNTIF(Sprintplanning!$M$3:$M$12,A23)</f>
        <v/>
      </c>
    </row>
    <row r="24">
      <c r="A24" s="9" t="inlineStr">
        <is>
          <t>In uitvoering</t>
        </is>
      </c>
      <c r="B24" s="9">
        <f>COUNTIF(Sprintplanning!$M$3:$M$12,A24)</f>
        <v/>
      </c>
    </row>
    <row r="25">
      <c r="A25" s="3" t="inlineStr">
        <is>
          <t>Gereed</t>
        </is>
      </c>
      <c r="B25" s="3">
        <f>COUNTIF(Sprintplanning!$M$3:$M$12,A25)</f>
        <v/>
      </c>
    </row>
    <row r="26">
      <c r="A26" s="9" t="inlineStr">
        <is>
          <t>Geblokkeerd</t>
        </is>
      </c>
      <c r="B26" s="9">
        <f>COUNTIF(Sprintplanning!$M$3:$M$12,A26)</f>
        <v/>
      </c>
    </row>
  </sheetData>
  <mergeCells count="3">
    <mergeCell ref="A1:F1"/>
    <mergeCell ref="A14:C14"/>
    <mergeCell ref="A21:B2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6" customHeight="1">
      <c r="A1" s="15" t="inlineStr">
        <is>
          <t>Instructies – Sprintplanning Sjabloon</t>
        </is>
      </c>
    </row>
    <row r="2"/>
    <row r="3">
      <c r="B3" s="23" t="inlineStr">
        <is>
          <t>Doel van dit sjabloon</t>
        </is>
      </c>
    </row>
    <row r="4" ht="32" customHeight="1">
      <c r="B4" s="24" t="inlineStr">
        <is>
          <t>Dit sjabloon is bedoeld voor Nederlandse scrumteams, zzp'ers en kleine bureaus om sprints te plannen, capaciteit te bewaken en voortgang per item te volgen.</t>
        </is>
      </c>
    </row>
    <row r="5">
      <c r="B5" s="23" t="inlineStr">
        <is>
          <t>Sheet Sprintplanning</t>
        </is>
      </c>
    </row>
    <row r="6" ht="32" customHeight="1">
      <c r="B6" s="24" t="inlineStr">
        <is>
          <t>Vul per rij een user story of taak in met Sprint, Item-ID, Epic, Teamlid, Rol, Prioriteit, Story points, Inschatting uren en Bestede uren. De kolommen Gereedheid %, Overwerk? en Dagen tot einddatum worden automatisch berekend met formules.</t>
        </is>
      </c>
    </row>
    <row r="7">
      <c r="B7" s="23" t="inlineStr">
        <is>
          <t>Betekenis van statuswaarden</t>
        </is>
      </c>
    </row>
    <row r="8" ht="32" customHeight="1">
      <c r="B8" s="24" t="inlineStr">
        <is>
          <t>Open: taak is nog niet gestart. In uitvoering: taak wordt momenteel opgepakt. Gereed: taak is afgerond en getest. Geblokkeerd: taak kan niet verder door een externe afhankelijkheid of blokkade.</t>
        </is>
      </c>
    </row>
    <row r="9">
      <c r="B9" s="23" t="inlineStr">
        <is>
          <t>Kleurcodes</t>
        </is>
      </c>
    </row>
    <row r="10" ht="32" customHeight="1">
      <c r="B10" s="24" t="inlineStr">
        <is>
          <t>Geel (lichtgeel) = invoerveld, hier vult u zelf gegevens in (Teamlid, Story points, Inschatting uren, Bestede uren, Status, Blokkade?, Opmerking). Rood = aandacht vereist, bijvoorbeeld een geblokkeerd item. Groen = item is 100% gereed.</t>
        </is>
      </c>
    </row>
    <row r="11">
      <c r="B11" s="23" t="inlineStr">
        <is>
          <t>Tips</t>
        </is>
      </c>
    </row>
    <row r="12" ht="32" customHeight="1">
      <c r="B12" s="24" t="inlineStr">
        <is>
          <t>Houd story points en inschattingen consistent binnen het team, zodat de capaciteitsplanning en KPI's op het dashboard betrouwbaar blijven. Werk statussen dagelijks bij tijdens de dagstart.</t>
        </is>
      </c>
    </row>
    <row r="13">
      <c r="B13" s="23" t="inlineStr">
        <is>
          <t>Sheet Dashboard</t>
        </is>
      </c>
    </row>
    <row r="14" ht="32" customHeight="1">
      <c r="B14" s="24" t="inlineStr">
        <is>
          <t>Geeft een management- en scrumoverzicht met totaal story points, ingeplande en bestede uren, aantal open/afgeronde/geblokkeerde items, gemiddelde gereedheid en capaciteitsbenutting, aangevuld met grafieken per sprint en status.</t>
        </is>
      </c>
    </row>
    <row r="15">
      <c r="B15" s="23" t="inlineStr">
        <is>
          <t>Geschikt voor</t>
        </is>
      </c>
    </row>
    <row r="16" ht="32" customHeight="1">
      <c r="B16" s="24" t="inlineStr">
        <is>
          <t>Scrumteams, zzp'ers en kleine bureaus die overzicht willen houden over meerdere sprints zonder gebruik van externe softwaretools.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2026-07-02T21:40:34Z</dcterms:created>
  <dcterms:modified xmlns:dcterms="http://purl.org/dc/terms/" xmlns:xsi="http://www.w3.org/2001/XMLSchema-instance" xsi:type="dcterms:W3CDTF">2026-07-02T21:40:34Z</dcterms:modified>
</cp:coreProperties>
</file>