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voer_2026" sheetId="1" state="visible" r:id="rId1"/>
    <sheet xmlns:r="http://schemas.openxmlformats.org/officeDocument/2006/relationships" name="Analyse" sheetId="2" state="visible" r:id="rId2"/>
    <sheet xmlns:r="http://schemas.openxmlformats.org/officeDocument/2006/relationships" name="Dashboard" sheetId="3" state="visible" r:id="rId3"/>
    <sheet xmlns:r="http://schemas.openxmlformats.org/officeDocument/2006/relationships" name="Uitleg" sheetId="4" state="visible" r:id="rId4"/>
  </sheets>
  <definedNames/>
  <calcPr calcId="124519" fullCalcOnLoad="1"/>
</workbook>
</file>

<file path=xl/styles.xml><?xml version="1.0" encoding="utf-8"?>
<styleSheet xmlns="http://schemas.openxmlformats.org/spreadsheetml/2006/main">
  <numFmts count="3">
    <numFmt numFmtId="164" formatCode="DD-MM-JJJJ"/>
    <numFmt numFmtId="165" formatCode="&quot;€&quot; #.##0,00"/>
    <numFmt numFmtId="166" formatCode="0,0%"/>
  </numFmts>
  <fonts count="10">
    <font>
      <name val="Calibri"/>
      <family val="2"/>
      <color theme="1"/>
      <sz val="11"/>
      <scheme val="minor"/>
    </font>
    <font>
      <name val="Calibri"/>
      <b val="1"/>
      <color rgb="001E293B"/>
      <sz val="16"/>
    </font>
    <font>
      <name val="Calibri"/>
      <i val="1"/>
      <color rgb="0064748B"/>
      <sz val="9"/>
    </font>
    <font>
      <name val="Calibri"/>
      <b val="1"/>
      <color rgb="00FFFFFF"/>
      <sz val="11"/>
    </font>
    <font>
      <name val="Calibri"/>
      <b val="1"/>
      <color rgb="001E293B"/>
      <sz val="10"/>
    </font>
    <font>
      <b val="1"/>
      <color rgb="00FFFFFF"/>
    </font>
    <font>
      <name val="Calibri"/>
      <color rgb="001E293B"/>
      <sz val="10"/>
    </font>
    <font>
      <b val="1"/>
      <color rgb="00FFFFFF"/>
      <sz val="10"/>
    </font>
    <font>
      <b val="1"/>
      <color rgb="001E293B"/>
      <sz val="14"/>
    </font>
    <font>
      <b val="1"/>
      <color rgb="00C8102E"/>
      <sz val="10"/>
    </font>
  </fonts>
  <fills count="8">
    <fill>
      <patternFill/>
    </fill>
    <fill>
      <patternFill patternType="gray125"/>
    </fill>
    <fill>
      <patternFill patternType="solid">
        <fgColor rgb="001E293B"/>
      </patternFill>
    </fill>
    <fill>
      <patternFill patternType="solid">
        <fgColor rgb="00FFFBEB"/>
      </patternFill>
    </fill>
    <fill>
      <patternFill patternType="solid">
        <fgColor rgb="00F8FAFC"/>
      </patternFill>
    </fill>
    <fill>
      <patternFill patternType="solid">
        <fgColor rgb="00FFFFFF"/>
      </patternFill>
    </fill>
    <fill>
      <patternFill patternType="solid">
        <fgColor rgb="00C8102E"/>
      </patternFill>
    </fill>
    <fill>
      <patternFill patternType="solid">
        <fgColor rgb="00F0FDFA"/>
      </patternFill>
    </fill>
  </fills>
  <borders count="5">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style="thin">
        <color rgb="00D1D5DB"/>
      </right>
      <top style="thin">
        <color rgb="00D1D5DB"/>
      </top>
      <bottom style="thin">
        <color rgb="00D1D5DB"/>
      </bottom>
      <diagonal/>
    </border>
  </borders>
  <cellStyleXfs count="1">
    <xf numFmtId="0" fontId="0" fillId="0" borderId="0"/>
  </cellStyleXfs>
  <cellXfs count="50">
    <xf numFmtId="0" fontId="0" fillId="0" borderId="0" pivotButton="0" quotePrefix="0" xfId="0"/>
    <xf numFmtId="0" fontId="1" fillId="0" borderId="0" applyAlignment="1" pivotButton="0" quotePrefix="0" xfId="0">
      <alignment horizontal="left" vertical="center"/>
    </xf>
    <xf numFmtId="0" fontId="2" fillId="0" borderId="0" pivotButton="0" quotePrefix="0" xfId="0"/>
    <xf numFmtId="0" fontId="3" fillId="2" borderId="1" applyAlignment="1" pivotButton="0" quotePrefix="0" xfId="0">
      <alignment horizontal="center" vertical="center" wrapText="1"/>
    </xf>
    <xf numFmtId="0" fontId="0" fillId="3" borderId="1" applyAlignment="1" pivotButton="0" quotePrefix="0" xfId="0">
      <alignment horizontal="center" vertical="center"/>
    </xf>
    <xf numFmtId="164" fontId="0" fillId="4" borderId="1" applyAlignment="1" pivotButton="0" quotePrefix="0" xfId="0">
      <alignment horizontal="center" vertical="center"/>
    </xf>
    <xf numFmtId="165" fontId="0" fillId="3" borderId="1" applyAlignment="1" pivotButton="0" quotePrefix="0" xfId="0">
      <alignment horizontal="right"/>
    </xf>
    <xf numFmtId="165" fontId="0" fillId="4" borderId="1" applyAlignment="1" pivotButton="0" quotePrefix="0" xfId="0">
      <alignment horizontal="right"/>
    </xf>
    <xf numFmtId="166" fontId="0" fillId="4" borderId="1" applyAlignment="1" pivotButton="0" quotePrefix="0" xfId="0">
      <alignment horizontal="right"/>
    </xf>
    <xf numFmtId="0" fontId="0" fillId="4" borderId="1" applyAlignment="1" pivotButton="0" quotePrefix="0" xfId="0">
      <alignment horizontal="center" vertical="center"/>
    </xf>
    <xf numFmtId="164" fontId="0" fillId="5" borderId="1" applyAlignment="1" pivotButton="0" quotePrefix="0" xfId="0">
      <alignment horizontal="center" vertical="center"/>
    </xf>
    <xf numFmtId="165" fontId="0" fillId="5" borderId="1" applyAlignment="1" pivotButton="0" quotePrefix="0" xfId="0">
      <alignment horizontal="right"/>
    </xf>
    <xf numFmtId="166" fontId="0" fillId="5" borderId="1" applyAlignment="1" pivotButton="0" quotePrefix="0" xfId="0">
      <alignment horizontal="right"/>
    </xf>
    <xf numFmtId="0" fontId="0" fillId="5" borderId="1" applyAlignment="1" pivotButton="0" quotePrefix="0" xfId="0">
      <alignment horizontal="center" vertical="center"/>
    </xf>
    <xf numFmtId="0" fontId="0" fillId="6" borderId="1" pivotButton="0" quotePrefix="0" xfId="0"/>
    <xf numFmtId="0" fontId="5" fillId="6" borderId="1" pivotButton="0" quotePrefix="0" xfId="0"/>
    <xf numFmtId="165" fontId="5" fillId="6" borderId="1" pivotButton="0" quotePrefix="0" xfId="0"/>
    <xf numFmtId="166" fontId="5" fillId="6" borderId="1" pivotButton="0" quotePrefix="0" xfId="0"/>
    <xf numFmtId="0" fontId="1" fillId="0" borderId="0" pivotButton="0" quotePrefix="0" xfId="0"/>
    <xf numFmtId="0" fontId="3" fillId="6" borderId="0" applyAlignment="1" pivotButton="0" quotePrefix="0" xfId="0">
      <alignment horizontal="left" vertical="center"/>
    </xf>
    <xf numFmtId="0" fontId="4" fillId="5" borderId="1" pivotButton="0" quotePrefix="0" xfId="0"/>
    <xf numFmtId="165" fontId="6" fillId="5" borderId="1" pivotButton="0" quotePrefix="0" xfId="0"/>
    <xf numFmtId="0" fontId="4" fillId="4" borderId="1" pivotButton="0" quotePrefix="0" xfId="0"/>
    <xf numFmtId="165" fontId="6" fillId="4" borderId="1" pivotButton="0" quotePrefix="0" xfId="0"/>
    <xf numFmtId="166" fontId="6" fillId="4" borderId="1" pivotButton="0" quotePrefix="0" xfId="0"/>
    <xf numFmtId="1" fontId="6" fillId="5" borderId="1" pivotButton="0" quotePrefix="0" xfId="0"/>
    <xf numFmtId="1" fontId="6" fillId="4" borderId="1" pivotButton="0" quotePrefix="0" xfId="0"/>
    <xf numFmtId="166" fontId="6" fillId="5" borderId="1" pivotButton="0" quotePrefix="0" xfId="0"/>
    <xf numFmtId="0" fontId="3" fillId="6" borderId="0" pivotButton="0" quotePrefix="0" xfId="0"/>
    <xf numFmtId="0" fontId="4" fillId="0" borderId="1" pivotButton="0" quotePrefix="0" xfId="0"/>
    <xf numFmtId="165" fontId="0" fillId="0" borderId="1" pivotButton="0" quotePrefix="0" xfId="0"/>
    <xf numFmtId="166" fontId="0" fillId="0" borderId="1" pivotButton="0" quotePrefix="0" xfId="0"/>
    <xf numFmtId="0" fontId="0" fillId="0" borderId="1" pivotButton="0" quotePrefix="0" xfId="0"/>
    <xf numFmtId="0" fontId="7" fillId="2" borderId="1" applyAlignment="1" pivotButton="0" quotePrefix="0" xfId="0">
      <alignment horizontal="center" vertical="center"/>
    </xf>
    <xf numFmtId="0" fontId="0" fillId="0" borderId="4" pivotButton="0" quotePrefix="0" xfId="0"/>
    <xf numFmtId="165" fontId="8" fillId="7" borderId="1" applyAlignment="1" pivotButton="0" quotePrefix="0" xfId="0">
      <alignment horizontal="center" vertical="center"/>
    </xf>
    <xf numFmtId="166" fontId="8" fillId="7" borderId="1" applyAlignment="1" pivotButton="0" quotePrefix="0" xfId="0">
      <alignment horizontal="center" vertical="center"/>
    </xf>
    <xf numFmtId="1" fontId="8" fillId="7" borderId="1" applyAlignment="1" pivotButton="0" quotePrefix="0" xfId="0">
      <alignment horizontal="center" vertical="center"/>
    </xf>
    <xf numFmtId="0" fontId="3" fillId="2" borderId="1" applyAlignment="1" pivotButton="0" quotePrefix="0" xfId="0">
      <alignment horizontal="center" vertical="center"/>
    </xf>
    <xf numFmtId="165" fontId="0" fillId="4" borderId="1" applyAlignment="1" pivotButton="0" quotePrefix="0" xfId="0">
      <alignment horizontal="center" vertical="center"/>
    </xf>
    <xf numFmtId="166" fontId="0" fillId="4" borderId="1" applyAlignment="1" pivotButton="0" quotePrefix="0" xfId="0">
      <alignment horizontal="center" vertical="center"/>
    </xf>
    <xf numFmtId="165" fontId="0" fillId="5" borderId="1" applyAlignment="1" pivotButton="0" quotePrefix="0" xfId="0">
      <alignment horizontal="center" vertical="center"/>
    </xf>
    <xf numFmtId="166" fontId="0" fillId="5" borderId="1" applyAlignment="1" pivotButton="0" quotePrefix="0" xfId="0">
      <alignment horizontal="center" vertical="center"/>
    </xf>
    <xf numFmtId="0" fontId="3" fillId="2" borderId="1" pivotButton="0" quotePrefix="0" xfId="0"/>
    <xf numFmtId="0" fontId="0" fillId="4" borderId="1" pivotButton="0" quotePrefix="0" xfId="0"/>
    <xf numFmtId="165" fontId="0" fillId="4" borderId="1" pivotButton="0" quotePrefix="0" xfId="0"/>
    <xf numFmtId="0" fontId="0" fillId="5" borderId="1" pivotButton="0" quotePrefix="0" xfId="0"/>
    <xf numFmtId="165" fontId="0" fillId="5" borderId="1" pivotButton="0" quotePrefix="0" xfId="0"/>
    <xf numFmtId="0" fontId="9" fillId="0" borderId="0" applyAlignment="1" pivotButton="0" quotePrefix="0" xfId="0">
      <alignment vertical="top"/>
    </xf>
    <xf numFmtId="0" fontId="6" fillId="0" borderId="0" applyAlignment="1" pivotButton="0" quotePrefix="0" xfId="0">
      <alignment horizontal="left" vertical="top" wrapText="1"/>
    </xf>
  </cellXfs>
  <cellStyles count="1">
    <cellStyle name="Normal" xfId="0" builtinId="0" hidden="0"/>
  </cellStyles>
  <dxfs count="2">
    <dxf>
      <font>
        <name val="Calibri"/>
        <b val="1"/>
        <color rgb="00DC2626"/>
        <sz val="10"/>
      </font>
      <fill>
        <patternFill patternType="solid">
          <fgColor rgb="00FEE2E2"/>
        </patternFill>
      </fill>
    </dxf>
    <dxf>
      <font>
        <name val="Calibri"/>
        <b val="1"/>
        <color rgb="0016A34A"/>
        <sz val="10"/>
      </font>
      <fill>
        <patternFill patternType="solid">
          <fgColor rgb="00DCFC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Omzet, kosten en nettoresultaat per maand</a:t>
            </a:r>
          </a:p>
        </rich>
      </tx>
    </title>
    <plotArea>
      <lineChart>
        <grouping val="standard"/>
        <ser>
          <idx val="0"/>
          <order val="0"/>
          <tx>
            <strRef>
              <f>'Dashboard'!B8</f>
            </strRef>
          </tx>
          <spPr>
            <a:ln xmlns:a="http://schemas.openxmlformats.org/drawingml/2006/main" w="20000">
              <a:solidFill>
                <a:srgbClr val="0F766E"/>
              </a:solidFill>
              <a:prstDash val="solid"/>
            </a:ln>
          </spPr>
          <marker>
            <symbol val="none"/>
            <spPr>
              <a:ln xmlns:a="http://schemas.openxmlformats.org/drawingml/2006/main">
                <a:prstDash val="solid"/>
              </a:ln>
            </spPr>
          </marker>
          <cat>
            <numRef>
              <f>'Dashboard'!$A$9:$A$18</f>
            </numRef>
          </cat>
          <val>
            <numRef>
              <f>'Dashboard'!$B$9:$B$18</f>
            </numRef>
          </val>
        </ser>
        <ser>
          <idx val="1"/>
          <order val="1"/>
          <tx>
            <strRef>
              <f>'Dashboard'!C8</f>
            </strRef>
          </tx>
          <spPr>
            <a:ln xmlns:a="http://schemas.openxmlformats.org/drawingml/2006/main" w="20000">
              <a:solidFill>
                <a:srgbClr val="DC2626"/>
              </a:solidFill>
              <a:prstDash val="solid"/>
            </a:ln>
          </spPr>
          <marker>
            <symbol val="none"/>
            <spPr>
              <a:ln xmlns:a="http://schemas.openxmlformats.org/drawingml/2006/main">
                <a:prstDash val="solid"/>
              </a:ln>
            </spPr>
          </marker>
          <cat>
            <numRef>
              <f>'Dashboard'!$A$9:$A$18</f>
            </numRef>
          </cat>
          <val>
            <numRef>
              <f>'Dashboard'!$C$9:$C$18</f>
            </numRef>
          </val>
        </ser>
        <ser>
          <idx val="2"/>
          <order val="2"/>
          <tx>
            <strRef>
              <f>'Dashboard'!D8</f>
            </strRef>
          </tx>
          <spPr>
            <a:ln xmlns:a="http://schemas.openxmlformats.org/drawingml/2006/main" w="20000">
              <a:solidFill>
                <a:srgbClr val="1E293B"/>
              </a:solidFill>
              <a:prstDash val="solid"/>
            </a:ln>
          </spPr>
          <marker>
            <symbol val="none"/>
            <spPr>
              <a:ln xmlns:a="http://schemas.openxmlformats.org/drawingml/2006/main">
                <a:prstDash val="solid"/>
              </a:ln>
            </spPr>
          </marker>
          <cat>
            <numRef>
              <f>'Dashboard'!$A$9:$A$18</f>
            </numRef>
          </cat>
          <val>
            <numRef>
              <f>'Dashboard'!$D$9:$D$18</f>
            </numRef>
          </val>
        </ser>
        <axId val="10"/>
        <axId val="100"/>
      </lineChart>
      <catAx>
        <axId val="10"/>
        <scaling>
          <orientation val="minMax"/>
        </scaling>
        <axPos val="l"/>
        <title>
          <tx>
            <rich>
              <a:bodyPr xmlns:a="http://schemas.openxmlformats.org/drawingml/2006/main"/>
              <a:p xmlns:a="http://schemas.openxmlformats.org/drawingml/2006/main">
                <a:pPr>
                  <a:defRPr/>
                </a:pPr>
                <a:r>
                  <a:t>Maand</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Bedrag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Nettoresultaat per maand</a:t>
            </a:r>
          </a:p>
        </rich>
      </tx>
    </title>
    <plotArea>
      <barChart>
        <barDir val="col"/>
        <grouping val="clustered"/>
        <ser>
          <idx val="0"/>
          <order val="0"/>
          <tx>
            <strRef>
              <f>'Dashboard'!D8</f>
            </strRef>
          </tx>
          <spPr>
            <a:solidFill xmlns:a="http://schemas.openxmlformats.org/drawingml/2006/main">
              <a:srgbClr val="16A34A"/>
            </a:solidFill>
            <a:ln xmlns:a="http://schemas.openxmlformats.org/drawingml/2006/main">
              <a:prstDash val="solid"/>
            </a:ln>
          </spPr>
          <cat>
            <numRef>
              <f>'Dashboard'!$A$9:$A$18</f>
            </numRef>
          </cat>
          <val>
            <numRef>
              <f>'Dashboard'!$D$9:$D$18</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Maand</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Nettoresultaat (€)</a:t>
                </a:r>
              </a:p>
            </rich>
          </tx>
        </title>
        <majorTickMark val="none"/>
        <minorTickMark val="none"/>
        <crossAx val="10"/>
      </valAx>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Kostensamenstelling YTD</a:t>
            </a:r>
          </a:p>
        </rich>
      </tx>
    </title>
    <plotArea>
      <pieChart>
        <varyColors val="1"/>
        <ser>
          <idx val="0"/>
          <order val="0"/>
          <tx>
            <strRef>
              <f>'Dashboard'!B22</f>
            </strRef>
          </tx>
          <spPr>
            <a:ln xmlns:a="http://schemas.openxmlformats.org/drawingml/2006/main">
              <a:prstDash val="solid"/>
            </a:ln>
          </spPr>
          <cat>
            <numRef>
              <f>'Dashboard'!$A$23:$A$30</f>
            </numRef>
          </cat>
          <val>
            <numRef>
              <f>'Dashboard'!$B$23:$B$30</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7</col>
      <colOff>0</colOff>
      <row>2</row>
      <rowOff>0</rowOff>
    </from>
    <ext cx="7920000" cy="36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7</col>
      <colOff>0</colOff>
      <row>23</row>
      <rowOff>0</rowOff>
    </from>
    <ext cx="7920000" cy="360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0</col>
      <colOff>0</colOff>
      <row>32</row>
      <rowOff>0</rowOff>
    </from>
    <ext cx="5760000" cy="360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P15"/>
  <sheetViews>
    <sheetView workbookViewId="0">
      <pane xSplit="2" ySplit="4" topLeftCell="C5" activePane="bottomRight" state="frozen"/>
      <selection pane="topRight" activeCell="A1" sqref="A1"/>
      <selection pane="bottomLeft" activeCell="A1" sqref="A1"/>
      <selection pane="bottomRight" activeCell="A1" sqref="A1"/>
    </sheetView>
  </sheetViews>
  <sheetFormatPr baseColWidth="8" defaultRowHeight="15"/>
  <cols>
    <col width="9" customWidth="1" min="1" max="1"/>
    <col width="12" customWidth="1" min="2" max="2"/>
    <col width="16" customWidth="1" min="3" max="3"/>
    <col width="18" customWidth="1" min="4" max="4"/>
    <col width="16" customWidth="1" min="5" max="5"/>
    <col width="16" customWidth="1" min="6" max="6"/>
    <col width="14" customWidth="1" min="7" max="7"/>
    <col width="14" customWidth="1" min="8" max="8"/>
    <col width="14" customWidth="1" min="9" max="9"/>
    <col width="10" customWidth="1" min="10" max="10"/>
    <col width="18" customWidth="1" min="11" max="11"/>
    <col width="14" customWidth="1" min="12" max="12"/>
    <col width="16" customWidth="1" min="13" max="13"/>
    <col width="16" customWidth="1" min="14" max="14"/>
    <col width="10" customWidth="1" min="15" max="15"/>
    <col width="10" customWidth="1" min="16" max="16"/>
  </cols>
  <sheetData>
    <row r="1">
      <c r="A1" s="1" t="inlineStr">
        <is>
          <t>Tussentijdse Cijfers MKB 2026 - Maandinvoer</t>
        </is>
      </c>
    </row>
    <row r="2">
      <c r="A2" s="2" t="inlineStr">
        <is>
          <t>Alle bedragen exclusief btw. Gele cellen zijn invoercellen.</t>
        </is>
      </c>
    </row>
    <row r="3"/>
    <row r="4">
      <c r="A4" s="3" t="inlineStr">
        <is>
          <t>Maandnr</t>
        </is>
      </c>
      <c r="B4" s="3" t="inlineStr">
        <is>
          <t>Maand</t>
        </is>
      </c>
      <c r="C4" s="3" t="inlineStr">
        <is>
          <t>Omzet excl. btw</t>
        </is>
      </c>
      <c r="D4" s="3" t="inlineStr">
        <is>
          <t>Inkoopkosten excl. btw</t>
        </is>
      </c>
      <c r="E4" s="3" t="inlineStr">
        <is>
          <t>Personeelskosten</t>
        </is>
      </c>
      <c r="F4" s="3" t="inlineStr">
        <is>
          <t>Huisvestingskosten</t>
        </is>
      </c>
      <c r="G4" s="3" t="inlineStr">
        <is>
          <t>Verkoopkosten</t>
        </is>
      </c>
      <c r="H4" s="3" t="inlineStr">
        <is>
          <t>Algemene kosten</t>
        </is>
      </c>
      <c r="I4" s="3" t="inlineStr">
        <is>
          <t>Afschrijvingen</t>
        </is>
      </c>
      <c r="J4" s="3" t="inlineStr">
        <is>
          <t>Rente</t>
        </is>
      </c>
      <c r="K4" s="3" t="inlineStr">
        <is>
          <t>Bijzondere baten/lasten</t>
        </is>
      </c>
      <c r="L4" s="3" t="inlineStr">
        <is>
          <t>Totaal kosten</t>
        </is>
      </c>
      <c r="M4" s="3" t="inlineStr">
        <is>
          <t>Bedrijfsresultaat</t>
        </is>
      </c>
      <c r="N4" s="3" t="inlineStr">
        <is>
          <t>Nettoresultaat</t>
        </is>
      </c>
      <c r="O4" s="3" t="inlineStr">
        <is>
          <t>Marge %</t>
        </is>
      </c>
      <c r="P4" s="3" t="inlineStr">
        <is>
          <t>Signaal</t>
        </is>
      </c>
    </row>
    <row r="5">
      <c r="A5" s="4" t="n">
        <v>1</v>
      </c>
      <c r="B5" s="5" t="inlineStr">
        <is>
          <t>2026-01-01</t>
        </is>
      </c>
      <c r="C5" s="6" t="n">
        <v>42000</v>
      </c>
      <c r="D5" s="6" t="n">
        <v>15000</v>
      </c>
      <c r="E5" s="6" t="n">
        <v>14000</v>
      </c>
      <c r="F5" s="6" t="n">
        <v>3200</v>
      </c>
      <c r="G5" s="6" t="n">
        <v>2100</v>
      </c>
      <c r="H5" s="6" t="n">
        <v>1800</v>
      </c>
      <c r="I5" s="6" t="n">
        <v>1200</v>
      </c>
      <c r="J5" s="6" t="n">
        <v>450</v>
      </c>
      <c r="K5" s="6" t="n">
        <v>0</v>
      </c>
      <c r="L5" s="7">
        <f>SUM(D5:K5)</f>
        <v/>
      </c>
      <c r="M5" s="7">
        <f>C5-L5</f>
        <v/>
      </c>
      <c r="N5" s="7">
        <f>M5-J5</f>
        <v/>
      </c>
      <c r="O5" s="8">
        <f>IFERROR(N5/C5,0)</f>
        <v/>
      </c>
      <c r="P5" s="9">
        <f>IF(N5&lt;0,"Verlies","Winst")</f>
        <v/>
      </c>
    </row>
    <row r="6">
      <c r="A6" s="4" t="n">
        <v>2</v>
      </c>
      <c r="B6" s="10" t="inlineStr">
        <is>
          <t>2026-02-01</t>
        </is>
      </c>
      <c r="C6" s="6" t="n">
        <v>39500</v>
      </c>
      <c r="D6" s="6" t="n">
        <v>14200</v>
      </c>
      <c r="E6" s="6" t="n">
        <v>15200</v>
      </c>
      <c r="F6" s="6" t="n">
        <v>3200</v>
      </c>
      <c r="G6" s="6" t="n">
        <v>2000</v>
      </c>
      <c r="H6" s="6" t="n">
        <v>2600</v>
      </c>
      <c r="I6" s="6" t="n">
        <v>1200</v>
      </c>
      <c r="J6" s="6" t="n">
        <v>450</v>
      </c>
      <c r="K6" s="6" t="n">
        <v>800</v>
      </c>
      <c r="L6" s="11">
        <f>SUM(D6:K6)</f>
        <v/>
      </c>
      <c r="M6" s="11">
        <f>C6-L6</f>
        <v/>
      </c>
      <c r="N6" s="11">
        <f>M6-J6</f>
        <v/>
      </c>
      <c r="O6" s="12">
        <f>IFERROR(N6/C6,0)</f>
        <v/>
      </c>
      <c r="P6" s="13">
        <f>IF(N6&lt;0,"Verlies","Winst")</f>
        <v/>
      </c>
    </row>
    <row r="7">
      <c r="A7" s="4" t="n">
        <v>3</v>
      </c>
      <c r="B7" s="5" t="inlineStr">
        <is>
          <t>2026-03-01</t>
        </is>
      </c>
      <c r="C7" s="6" t="n">
        <v>45000</v>
      </c>
      <c r="D7" s="6" t="n">
        <v>16000</v>
      </c>
      <c r="E7" s="6" t="n">
        <v>14200</v>
      </c>
      <c r="F7" s="6" t="n">
        <v>3200</v>
      </c>
      <c r="G7" s="6" t="n">
        <v>2200</v>
      </c>
      <c r="H7" s="6" t="n">
        <v>1850</v>
      </c>
      <c r="I7" s="6" t="n">
        <v>1200</v>
      </c>
      <c r="J7" s="6" t="n">
        <v>440</v>
      </c>
      <c r="K7" s="6" t="n">
        <v>0</v>
      </c>
      <c r="L7" s="7">
        <f>SUM(D7:K7)</f>
        <v/>
      </c>
      <c r="M7" s="7">
        <f>C7-L7</f>
        <v/>
      </c>
      <c r="N7" s="7">
        <f>M7-J7</f>
        <v/>
      </c>
      <c r="O7" s="8">
        <f>IFERROR(N7/C7,0)</f>
        <v/>
      </c>
      <c r="P7" s="9">
        <f>IF(N7&lt;0,"Verlies","Winst")</f>
        <v/>
      </c>
    </row>
    <row r="8">
      <c r="A8" s="4" t="n">
        <v>4</v>
      </c>
      <c r="B8" s="10" t="inlineStr">
        <is>
          <t>2026-04-01</t>
        </is>
      </c>
      <c r="C8" s="6" t="n">
        <v>47500</v>
      </c>
      <c r="D8" s="6" t="n">
        <v>16800</v>
      </c>
      <c r="E8" s="6" t="n">
        <v>14200</v>
      </c>
      <c r="F8" s="6" t="n">
        <v>3200</v>
      </c>
      <c r="G8" s="6" t="n">
        <v>2300</v>
      </c>
      <c r="H8" s="6" t="n">
        <v>1900</v>
      </c>
      <c r="I8" s="6" t="n">
        <v>1200</v>
      </c>
      <c r="J8" s="6" t="n">
        <v>430</v>
      </c>
      <c r="K8" s="6" t="n">
        <v>0</v>
      </c>
      <c r="L8" s="11">
        <f>SUM(D8:K8)</f>
        <v/>
      </c>
      <c r="M8" s="11">
        <f>C8-L8</f>
        <v/>
      </c>
      <c r="N8" s="11">
        <f>M8-J8</f>
        <v/>
      </c>
      <c r="O8" s="12">
        <f>IFERROR(N8/C8,0)</f>
        <v/>
      </c>
      <c r="P8" s="13">
        <f>IF(N8&lt;0,"Verlies","Winst")</f>
        <v/>
      </c>
    </row>
    <row r="9">
      <c r="A9" s="4" t="n">
        <v>5</v>
      </c>
      <c r="B9" s="5" t="inlineStr">
        <is>
          <t>2026-05-01</t>
        </is>
      </c>
      <c r="C9" s="6" t="n">
        <v>44000</v>
      </c>
      <c r="D9" s="6" t="n">
        <v>15800</v>
      </c>
      <c r="E9" s="6" t="n">
        <v>14500</v>
      </c>
      <c r="F9" s="6" t="n">
        <v>3250</v>
      </c>
      <c r="G9" s="6" t="n">
        <v>2250</v>
      </c>
      <c r="H9" s="6" t="n">
        <v>1880</v>
      </c>
      <c r="I9" s="6" t="n">
        <v>1200</v>
      </c>
      <c r="J9" s="6" t="n">
        <v>420</v>
      </c>
      <c r="K9" s="6" t="n">
        <v>-200</v>
      </c>
      <c r="L9" s="7">
        <f>SUM(D9:K9)</f>
        <v/>
      </c>
      <c r="M9" s="7">
        <f>C9-L9</f>
        <v/>
      </c>
      <c r="N9" s="7">
        <f>M9-J9</f>
        <v/>
      </c>
      <c r="O9" s="8">
        <f>IFERROR(N9/C9,0)</f>
        <v/>
      </c>
      <c r="P9" s="9">
        <f>IF(N9&lt;0,"Verlies","Winst")</f>
        <v/>
      </c>
    </row>
    <row r="10">
      <c r="A10" s="4" t="n">
        <v>6</v>
      </c>
      <c r="B10" s="10" t="inlineStr">
        <is>
          <t>2026-06-01</t>
        </is>
      </c>
      <c r="C10" s="6" t="n">
        <v>51000</v>
      </c>
      <c r="D10" s="6" t="n">
        <v>18000</v>
      </c>
      <c r="E10" s="6" t="n">
        <v>14500</v>
      </c>
      <c r="F10" s="6" t="n">
        <v>3250</v>
      </c>
      <c r="G10" s="6" t="n">
        <v>2400</v>
      </c>
      <c r="H10" s="6" t="n">
        <v>1950</v>
      </c>
      <c r="I10" s="6" t="n">
        <v>1200</v>
      </c>
      <c r="J10" s="6" t="n">
        <v>410</v>
      </c>
      <c r="K10" s="6" t="n">
        <v>0</v>
      </c>
      <c r="L10" s="11">
        <f>SUM(D10:K10)</f>
        <v/>
      </c>
      <c r="M10" s="11">
        <f>C10-L10</f>
        <v/>
      </c>
      <c r="N10" s="11">
        <f>M10-J10</f>
        <v/>
      </c>
      <c r="O10" s="12">
        <f>IFERROR(N10/C10,0)</f>
        <v/>
      </c>
      <c r="P10" s="13">
        <f>IF(N10&lt;0,"Verlies","Winst")</f>
        <v/>
      </c>
    </row>
    <row r="11">
      <c r="A11" s="4" t="n">
        <v>7</v>
      </c>
      <c r="B11" s="5" t="inlineStr">
        <is>
          <t>2026-07-01</t>
        </is>
      </c>
      <c r="C11" s="6" t="n">
        <v>53500</v>
      </c>
      <c r="D11" s="6" t="n">
        <v>19200</v>
      </c>
      <c r="E11" s="6" t="n">
        <v>14800</v>
      </c>
      <c r="F11" s="6" t="n">
        <v>3300</v>
      </c>
      <c r="G11" s="6" t="n">
        <v>2500</v>
      </c>
      <c r="H11" s="6" t="n">
        <v>2000</v>
      </c>
      <c r="I11" s="6" t="n">
        <v>1200</v>
      </c>
      <c r="J11" s="6" t="n">
        <v>400</v>
      </c>
      <c r="K11" s="6" t="n">
        <v>0</v>
      </c>
      <c r="L11" s="7">
        <f>SUM(D11:K11)</f>
        <v/>
      </c>
      <c r="M11" s="7">
        <f>C11-L11</f>
        <v/>
      </c>
      <c r="N11" s="7">
        <f>M11-J11</f>
        <v/>
      </c>
      <c r="O11" s="8">
        <f>IFERROR(N11/C11,0)</f>
        <v/>
      </c>
      <c r="P11" s="9">
        <f>IF(N11&lt;0,"Verlies","Winst")</f>
        <v/>
      </c>
    </row>
    <row r="12">
      <c r="A12" s="4" t="n">
        <v>8</v>
      </c>
      <c r="B12" s="10" t="inlineStr">
        <is>
          <t>2026-08-01</t>
        </is>
      </c>
      <c r="C12" s="6" t="n">
        <v>48000</v>
      </c>
      <c r="D12" s="6" t="n">
        <v>17500</v>
      </c>
      <c r="E12" s="6" t="n">
        <v>14800</v>
      </c>
      <c r="F12" s="6" t="n">
        <v>3300</v>
      </c>
      <c r="G12" s="6" t="n">
        <v>2450</v>
      </c>
      <c r="H12" s="6" t="n">
        <v>2600</v>
      </c>
      <c r="I12" s="6" t="n">
        <v>1200</v>
      </c>
      <c r="J12" s="6" t="n">
        <v>390</v>
      </c>
      <c r="K12" s="6" t="n">
        <v>6000</v>
      </c>
      <c r="L12" s="11">
        <f>SUM(D12:K12)</f>
        <v/>
      </c>
      <c r="M12" s="11">
        <f>C12-L12</f>
        <v/>
      </c>
      <c r="N12" s="11">
        <f>M12-J12</f>
        <v/>
      </c>
      <c r="O12" s="12">
        <f>IFERROR(N12/C12,0)</f>
        <v/>
      </c>
      <c r="P12" s="13">
        <f>IF(N12&lt;0,"Verlies","Winst")</f>
        <v/>
      </c>
    </row>
    <row r="13">
      <c r="A13" s="4" t="n">
        <v>9</v>
      </c>
      <c r="B13" s="5" t="inlineStr">
        <is>
          <t>2026-09-01</t>
        </is>
      </c>
      <c r="C13" s="6" t="n">
        <v>56000</v>
      </c>
      <c r="D13" s="6" t="n">
        <v>20200</v>
      </c>
      <c r="E13" s="6" t="n">
        <v>15000</v>
      </c>
      <c r="F13" s="6" t="n">
        <v>3350</v>
      </c>
      <c r="G13" s="6" t="n">
        <v>2800</v>
      </c>
      <c r="H13" s="6" t="n">
        <v>2800</v>
      </c>
      <c r="I13" s="6" t="n">
        <v>1200</v>
      </c>
      <c r="J13" s="6" t="n">
        <v>380</v>
      </c>
      <c r="K13" s="6" t="n">
        <v>0</v>
      </c>
      <c r="L13" s="7">
        <f>SUM(D13:K13)</f>
        <v/>
      </c>
      <c r="M13" s="7">
        <f>C13-L13</f>
        <v/>
      </c>
      <c r="N13" s="7">
        <f>M13-J13</f>
        <v/>
      </c>
      <c r="O13" s="8">
        <f>IFERROR(N13/C13,0)</f>
        <v/>
      </c>
      <c r="P13" s="9">
        <f>IF(N13&lt;0,"Verlies","Winst")</f>
        <v/>
      </c>
    </row>
    <row r="14">
      <c r="A14" s="4" t="n">
        <v>10</v>
      </c>
      <c r="B14" s="10" t="inlineStr">
        <is>
          <t>2026-10-01</t>
        </is>
      </c>
      <c r="C14" s="6" t="n">
        <v>59000</v>
      </c>
      <c r="D14" s="6" t="n">
        <v>23000</v>
      </c>
      <c r="E14" s="6" t="n">
        <v>15000</v>
      </c>
      <c r="F14" s="6" t="n">
        <v>3350</v>
      </c>
      <c r="G14" s="6" t="n">
        <v>3000</v>
      </c>
      <c r="H14" s="6" t="n">
        <v>3000</v>
      </c>
      <c r="I14" s="6" t="n">
        <v>1200</v>
      </c>
      <c r="J14" s="6" t="n">
        <v>370</v>
      </c>
      <c r="K14" s="6" t="n">
        <v>0</v>
      </c>
      <c r="L14" s="11">
        <f>SUM(D14:K14)</f>
        <v/>
      </c>
      <c r="M14" s="11">
        <f>C14-L14</f>
        <v/>
      </c>
      <c r="N14" s="11">
        <f>M14-J14</f>
        <v/>
      </c>
      <c r="O14" s="12">
        <f>IFERROR(N14/C14,0)</f>
        <v/>
      </c>
      <c r="P14" s="13">
        <f>IF(N14&lt;0,"Verlies","Winst")</f>
        <v/>
      </c>
    </row>
    <row r="15">
      <c r="A15" s="14" t="n"/>
      <c r="B15" s="15" t="inlineStr">
        <is>
          <t>TOTAAL / GEMIDDELDE</t>
        </is>
      </c>
      <c r="C15" s="16">
        <f>SUM(C5:C14)</f>
        <v/>
      </c>
      <c r="D15" s="16">
        <f>SUM(D5:D14)</f>
        <v/>
      </c>
      <c r="E15" s="16">
        <f>SUM(E5:E14)</f>
        <v/>
      </c>
      <c r="F15" s="16">
        <f>SUM(F5:F14)</f>
        <v/>
      </c>
      <c r="G15" s="16">
        <f>SUM(G5:G14)</f>
        <v/>
      </c>
      <c r="H15" s="16">
        <f>SUM(H5:H14)</f>
        <v/>
      </c>
      <c r="I15" s="16">
        <f>SUM(I5:I14)</f>
        <v/>
      </c>
      <c r="J15" s="16">
        <f>SUM(J5:J14)</f>
        <v/>
      </c>
      <c r="K15" s="16">
        <f>SUM(K5:K14)</f>
        <v/>
      </c>
      <c r="L15" s="16">
        <f>SUM(L5:L14)</f>
        <v/>
      </c>
      <c r="M15" s="16">
        <f>SUM(M5:M14)</f>
        <v/>
      </c>
      <c r="N15" s="16">
        <f>SUM(N5:N14)</f>
        <v/>
      </c>
      <c r="O15" s="17">
        <f>AVERAGE(O5:O14)</f>
        <v/>
      </c>
      <c r="P15" s="14" t="n"/>
    </row>
  </sheetData>
  <mergeCells count="1">
    <mergeCell ref="A1:P1"/>
  </mergeCells>
  <conditionalFormatting sqref="N5:N14">
    <cfRule type="expression" priority="1" dxfId="0" stopIfTrue="1">
      <formula>N5&lt;0</formula>
    </cfRule>
    <cfRule type="expression" priority="2" dxfId="1" stopIfTrue="1">
      <formula>N5&gt;=0</formula>
    </cfRule>
  </conditionalFormatting>
  <conditionalFormatting sqref="P5:P14">
    <cfRule type="expression" priority="3" dxfId="0" stopIfTrue="1">
      <formula>P5="Verlies"</formula>
    </cfRule>
    <cfRule type="expression" priority="4" dxfId="1" stopIfTrue="1">
      <formula>P5="Winst"</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19"/>
  <sheetViews>
    <sheetView workbookViewId="0">
      <selection activeCell="A1" sqref="A1"/>
    </sheetView>
  </sheetViews>
  <sheetFormatPr baseColWidth="8" defaultRowHeight="15"/>
  <cols>
    <col width="34" customWidth="1" min="1" max="1"/>
    <col width="20" customWidth="1" min="2" max="2"/>
    <col width="14" customWidth="1" min="3" max="3"/>
    <col width="14" customWidth="1" min="4" max="4"/>
  </cols>
  <sheetData>
    <row r="1">
      <c r="A1" s="18" t="inlineStr">
        <is>
          <t>Analyse &amp; Managementinformatie 2026</t>
        </is>
      </c>
    </row>
    <row r="2"/>
    <row r="3">
      <c r="A3" s="19" t="inlineStr">
        <is>
          <t>Kernindicatoren YTD</t>
        </is>
      </c>
    </row>
    <row r="4"/>
    <row r="5">
      <c r="A5" s="20" t="inlineStr">
        <is>
          <t>Totaal omzet YTD</t>
        </is>
      </c>
      <c r="B5" s="21">
        <f>SUM(Invoer_2026!C5:C14)</f>
        <v/>
      </c>
    </row>
    <row r="6">
      <c r="A6" s="22" t="inlineStr">
        <is>
          <t>Totaal kosten YTD</t>
        </is>
      </c>
      <c r="B6" s="23">
        <f>SUM(Invoer_2026!L5:L14)</f>
        <v/>
      </c>
    </row>
    <row r="7">
      <c r="A7" s="20" t="inlineStr">
        <is>
          <t>Nettoresultaat YTD</t>
        </is>
      </c>
      <c r="B7" s="21">
        <f>SUM(Invoer_2026!N5:N14)</f>
        <v/>
      </c>
    </row>
    <row r="8">
      <c r="A8" s="22" t="inlineStr">
        <is>
          <t>Gemiddelde marge %</t>
        </is>
      </c>
      <c r="B8" s="24">
        <f>AVERAGE(Invoer_2026!O5:O14)</f>
        <v/>
      </c>
    </row>
    <row r="9">
      <c r="A9" s="20" t="inlineStr">
        <is>
          <t>Aantal maanden met winst</t>
        </is>
      </c>
      <c r="B9" s="25">
        <f>COUNTIF(Invoer_2026!P5:P14,"Winst")</f>
        <v/>
      </c>
    </row>
    <row r="10">
      <c r="A10" s="22" t="inlineStr">
        <is>
          <t>Kostenratio %</t>
        </is>
      </c>
      <c r="B10" s="26">
        <f>COUNTIF(Invoer_2026!P5:P14,"Verlies")</f>
        <v/>
      </c>
    </row>
    <row r="11">
      <c r="A11" s="20" t="inlineStr">
        <is>
          <t>Kostenratio %</t>
        </is>
      </c>
      <c r="B11" s="27">
        <f>IFERROR(B9/B5,0)</f>
        <v/>
      </c>
    </row>
    <row r="12"/>
    <row r="13">
      <c r="A13" s="28" t="inlineStr">
        <is>
          <t>Maandvergelijking (selecteer maandnummer 1-10)</t>
        </is>
      </c>
    </row>
    <row r="14">
      <c r="A14" s="29" t="inlineStr">
        <is>
          <t>Geselecteerde maand (1-10)</t>
        </is>
      </c>
      <c r="B14" s="4" t="n">
        <v>6</v>
      </c>
    </row>
    <row r="15">
      <c r="A15" s="29" t="inlineStr">
        <is>
          <t>Omzet geselecteerde maand</t>
        </is>
      </c>
      <c r="B15" s="30">
        <f>IFERROR(VLOOKUP(B14,Invoer_2026!A5:P14,3,FALSE),0)</f>
        <v/>
      </c>
    </row>
    <row r="16">
      <c r="A16" s="29" t="inlineStr">
        <is>
          <t>Omzet vorige maand</t>
        </is>
      </c>
      <c r="B16" s="30">
        <f>IFERROR(VLOOKUP(B14-1,Invoer_2026!A5:P14,3,FALSE),0)</f>
        <v/>
      </c>
    </row>
    <row r="17">
      <c r="A17" s="29" t="inlineStr">
        <is>
          <t>% verschil t.o.v. vorige maand</t>
        </is>
      </c>
      <c r="B17" s="31">
        <f>IFERROR((B15-B16)/B16,0)</f>
        <v/>
      </c>
    </row>
    <row r="18">
      <c r="A18" s="29" t="inlineStr">
        <is>
          <t>Nettoresultaat geselecteerde maand</t>
        </is>
      </c>
      <c r="B18" s="30">
        <f>IFERROR(VLOOKUP(B14,Invoer_2026!A5:P14,14,FALSE),0)</f>
        <v/>
      </c>
    </row>
    <row r="19">
      <c r="A19" s="29" t="inlineStr">
        <is>
          <t>Status geselecteerde maand</t>
        </is>
      </c>
      <c r="B19" s="32">
        <f>IF(B18&lt;0,"Verlies","Winst")</f>
        <v/>
      </c>
    </row>
  </sheetData>
  <mergeCells count="3">
    <mergeCell ref="A1:D1"/>
    <mergeCell ref="A3:D3"/>
    <mergeCell ref="A13:D13"/>
  </mergeCells>
  <dataValidations count="1">
    <dataValidation sqref="B14" showErrorMessage="1" showInputMessage="1" allowBlank="0" type="list">
      <formula1>"1,2,3,4,5,6,7,8,9,10"</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30"/>
  <sheetViews>
    <sheetView workbookViewId="0">
      <selection activeCell="A1" sqref="A1"/>
    </sheetView>
  </sheetViews>
  <sheetFormatPr baseColWidth="8" defaultRowHeight="15"/>
  <cols>
    <col width="14" customWidth="1" min="1" max="1"/>
    <col width="16" customWidth="1" min="2" max="2"/>
    <col width="16" customWidth="1" min="3" max="3"/>
    <col width="16" customWidth="1" min="4" max="4"/>
    <col width="14" customWidth="1" min="5" max="5"/>
    <col width="18" customWidth="1" min="6" max="6"/>
    <col width="10" customWidth="1" min="7" max="7"/>
    <col width="10" customWidth="1" min="8" max="8"/>
  </cols>
  <sheetData>
    <row r="1">
      <c r="A1" s="18" t="inlineStr">
        <is>
          <t>Dashboard - Tussentijdse Cijfers MKB 2026</t>
        </is>
      </c>
    </row>
    <row r="2"/>
    <row r="3">
      <c r="B3" s="33" t="inlineStr">
        <is>
          <t>Omzet YTD</t>
        </is>
      </c>
      <c r="C3" s="34" t="n"/>
      <c r="D3" s="33" t="inlineStr">
        <is>
          <t>Nettoresultaat YTD</t>
        </is>
      </c>
      <c r="E3" s="34" t="n"/>
      <c r="F3" s="33" t="inlineStr">
        <is>
          <t>Marge % (gem.)</t>
        </is>
      </c>
      <c r="G3" s="34" t="n"/>
      <c r="H3" s="33" t="inlineStr">
        <is>
          <t>Aantal verliesmaanden</t>
        </is>
      </c>
      <c r="I3" s="34" t="n"/>
    </row>
    <row r="4">
      <c r="B4" s="35">
        <f>Analyse!B5</f>
        <v/>
      </c>
      <c r="C4" s="34" t="n"/>
      <c r="D4" s="35">
        <f>Analyse!B7</f>
        <v/>
      </c>
      <c r="E4" s="34" t="n"/>
      <c r="F4" s="36">
        <f>Analyse!B8</f>
        <v/>
      </c>
      <c r="G4" s="34" t="n"/>
      <c r="H4" s="37">
        <f>Analyse!B10</f>
        <v/>
      </c>
      <c r="I4" s="34" t="n"/>
    </row>
    <row r="5"/>
    <row r="6"/>
    <row r="7">
      <c r="A7" s="28" t="inlineStr">
        <is>
          <t>Trendtabel per maand</t>
        </is>
      </c>
    </row>
    <row r="8">
      <c r="A8" s="38" t="inlineStr">
        <is>
          <t>Maand</t>
        </is>
      </c>
      <c r="B8" s="38" t="inlineStr">
        <is>
          <t>Omzet</t>
        </is>
      </c>
      <c r="C8" s="38" t="inlineStr">
        <is>
          <t>Totaal kosten</t>
        </is>
      </c>
      <c r="D8" s="38" t="inlineStr">
        <is>
          <t>Nettoresultaat</t>
        </is>
      </c>
      <c r="E8" s="38" t="inlineStr">
        <is>
          <t>Marge %</t>
        </is>
      </c>
      <c r="F8" s="38" t="inlineStr">
        <is>
          <t>Status</t>
        </is>
      </c>
    </row>
    <row r="9">
      <c r="A9" s="5">
        <f>Invoer_2026!B5</f>
        <v/>
      </c>
      <c r="B9" s="39">
        <f>Invoer_2026!C5</f>
        <v/>
      </c>
      <c r="C9" s="39">
        <f>Invoer_2026!L5</f>
        <v/>
      </c>
      <c r="D9" s="39">
        <f>Invoer_2026!N5</f>
        <v/>
      </c>
      <c r="E9" s="40">
        <f>Invoer_2026!O5</f>
        <v/>
      </c>
      <c r="F9" s="9">
        <f>IF(D9&gt;=0,"Groen - Winst","Rood - Verlies")</f>
        <v/>
      </c>
    </row>
    <row r="10">
      <c r="A10" s="10">
        <f>Invoer_2026!B6</f>
        <v/>
      </c>
      <c r="B10" s="41">
        <f>Invoer_2026!C6</f>
        <v/>
      </c>
      <c r="C10" s="41">
        <f>Invoer_2026!L6</f>
        <v/>
      </c>
      <c r="D10" s="41">
        <f>Invoer_2026!N6</f>
        <v/>
      </c>
      <c r="E10" s="42">
        <f>Invoer_2026!O6</f>
        <v/>
      </c>
      <c r="F10" s="13">
        <f>IF(D10&gt;=0,"Groen - Winst","Rood - Verlies")</f>
        <v/>
      </c>
    </row>
    <row r="11">
      <c r="A11" s="5">
        <f>Invoer_2026!B7</f>
        <v/>
      </c>
      <c r="B11" s="39">
        <f>Invoer_2026!C7</f>
        <v/>
      </c>
      <c r="C11" s="39">
        <f>Invoer_2026!L7</f>
        <v/>
      </c>
      <c r="D11" s="39">
        <f>Invoer_2026!N7</f>
        <v/>
      </c>
      <c r="E11" s="40">
        <f>Invoer_2026!O7</f>
        <v/>
      </c>
      <c r="F11" s="9">
        <f>IF(D11&gt;=0,"Groen - Winst","Rood - Verlies")</f>
        <v/>
      </c>
    </row>
    <row r="12">
      <c r="A12" s="10">
        <f>Invoer_2026!B8</f>
        <v/>
      </c>
      <c r="B12" s="41">
        <f>Invoer_2026!C8</f>
        <v/>
      </c>
      <c r="C12" s="41">
        <f>Invoer_2026!L8</f>
        <v/>
      </c>
      <c r="D12" s="41">
        <f>Invoer_2026!N8</f>
        <v/>
      </c>
      <c r="E12" s="42">
        <f>Invoer_2026!O8</f>
        <v/>
      </c>
      <c r="F12" s="13">
        <f>IF(D12&gt;=0,"Groen - Winst","Rood - Verlies")</f>
        <v/>
      </c>
    </row>
    <row r="13">
      <c r="A13" s="5">
        <f>Invoer_2026!B9</f>
        <v/>
      </c>
      <c r="B13" s="39">
        <f>Invoer_2026!C9</f>
        <v/>
      </c>
      <c r="C13" s="39">
        <f>Invoer_2026!L9</f>
        <v/>
      </c>
      <c r="D13" s="39">
        <f>Invoer_2026!N9</f>
        <v/>
      </c>
      <c r="E13" s="40">
        <f>Invoer_2026!O9</f>
        <v/>
      </c>
      <c r="F13" s="9">
        <f>IF(D13&gt;=0,"Groen - Winst","Rood - Verlies")</f>
        <v/>
      </c>
    </row>
    <row r="14">
      <c r="A14" s="10">
        <f>Invoer_2026!B10</f>
        <v/>
      </c>
      <c r="B14" s="41">
        <f>Invoer_2026!C10</f>
        <v/>
      </c>
      <c r="C14" s="41">
        <f>Invoer_2026!L10</f>
        <v/>
      </c>
      <c r="D14" s="41">
        <f>Invoer_2026!N10</f>
        <v/>
      </c>
      <c r="E14" s="42">
        <f>Invoer_2026!O10</f>
        <v/>
      </c>
      <c r="F14" s="13">
        <f>IF(D14&gt;=0,"Groen - Winst","Rood - Verlies")</f>
        <v/>
      </c>
    </row>
    <row r="15">
      <c r="A15" s="5">
        <f>Invoer_2026!B11</f>
        <v/>
      </c>
      <c r="B15" s="39">
        <f>Invoer_2026!C11</f>
        <v/>
      </c>
      <c r="C15" s="39">
        <f>Invoer_2026!L11</f>
        <v/>
      </c>
      <c r="D15" s="39">
        <f>Invoer_2026!N11</f>
        <v/>
      </c>
      <c r="E15" s="40">
        <f>Invoer_2026!O11</f>
        <v/>
      </c>
      <c r="F15" s="9">
        <f>IF(D15&gt;=0,"Groen - Winst","Rood - Verlies")</f>
        <v/>
      </c>
    </row>
    <row r="16">
      <c r="A16" s="10">
        <f>Invoer_2026!B12</f>
        <v/>
      </c>
      <c r="B16" s="41">
        <f>Invoer_2026!C12</f>
        <v/>
      </c>
      <c r="C16" s="41">
        <f>Invoer_2026!L12</f>
        <v/>
      </c>
      <c r="D16" s="41">
        <f>Invoer_2026!N12</f>
        <v/>
      </c>
      <c r="E16" s="42">
        <f>Invoer_2026!O12</f>
        <v/>
      </c>
      <c r="F16" s="13">
        <f>IF(D16&gt;=0,"Groen - Winst","Rood - Verlies")</f>
        <v/>
      </c>
    </row>
    <row r="17">
      <c r="A17" s="5">
        <f>Invoer_2026!B13</f>
        <v/>
      </c>
      <c r="B17" s="39">
        <f>Invoer_2026!C13</f>
        <v/>
      </c>
      <c r="C17" s="39">
        <f>Invoer_2026!L13</f>
        <v/>
      </c>
      <c r="D17" s="39">
        <f>Invoer_2026!N13</f>
        <v/>
      </c>
      <c r="E17" s="40">
        <f>Invoer_2026!O13</f>
        <v/>
      </c>
      <c r="F17" s="9">
        <f>IF(D17&gt;=0,"Groen - Winst","Rood - Verlies")</f>
        <v/>
      </c>
    </row>
    <row r="18">
      <c r="A18" s="10">
        <f>Invoer_2026!B14</f>
        <v/>
      </c>
      <c r="B18" s="41">
        <f>Invoer_2026!C14</f>
        <v/>
      </c>
      <c r="C18" s="41">
        <f>Invoer_2026!L14</f>
        <v/>
      </c>
      <c r="D18" s="41">
        <f>Invoer_2026!N14</f>
        <v/>
      </c>
      <c r="E18" s="42">
        <f>Invoer_2026!O14</f>
        <v/>
      </c>
      <c r="F18" s="13">
        <f>IF(D18&gt;=0,"Groen - Winst","Rood - Verlies")</f>
        <v/>
      </c>
    </row>
    <row r="19"/>
    <row r="20"/>
    <row r="21">
      <c r="A21" s="28" t="inlineStr">
        <is>
          <t>Kostensamenstelling YTD</t>
        </is>
      </c>
    </row>
    <row r="22">
      <c r="A22" s="43" t="inlineStr">
        <is>
          <t>Kostensoort</t>
        </is>
      </c>
      <c r="B22" s="43" t="inlineStr">
        <is>
          <t>Bedrag YTD</t>
        </is>
      </c>
    </row>
    <row r="23">
      <c r="A23" s="44" t="inlineStr">
        <is>
          <t>Inkoopkosten</t>
        </is>
      </c>
      <c r="B23" s="45">
        <f>SUM(Invoer_2026!D5:D14)</f>
        <v/>
      </c>
    </row>
    <row r="24">
      <c r="A24" s="46" t="inlineStr">
        <is>
          <t>Personeelskosten</t>
        </is>
      </c>
      <c r="B24" s="47">
        <f>SUM(Invoer_2026!E5:E14)</f>
        <v/>
      </c>
    </row>
    <row r="25">
      <c r="A25" s="44" t="inlineStr">
        <is>
          <t>Huisvestingskosten</t>
        </is>
      </c>
      <c r="B25" s="45">
        <f>SUM(Invoer_2026!F5:F14)</f>
        <v/>
      </c>
    </row>
    <row r="26">
      <c r="A26" s="46" t="inlineStr">
        <is>
          <t>Verkoopkosten</t>
        </is>
      </c>
      <c r="B26" s="47">
        <f>SUM(Invoer_2026!G5:G14)</f>
        <v/>
      </c>
    </row>
    <row r="27">
      <c r="A27" s="44" t="inlineStr">
        <is>
          <t>Algemene kosten</t>
        </is>
      </c>
      <c r="B27" s="45">
        <f>SUM(Invoer_2026!H5:H14)</f>
        <v/>
      </c>
    </row>
    <row r="28">
      <c r="A28" s="46" t="inlineStr">
        <is>
          <t>Afschrijvingen</t>
        </is>
      </c>
      <c r="B28" s="47">
        <f>SUM(Invoer_2026!I5:I14)</f>
        <v/>
      </c>
    </row>
    <row r="29">
      <c r="A29" s="44" t="inlineStr">
        <is>
          <t>Rente</t>
        </is>
      </c>
      <c r="B29" s="45">
        <f>SUM(Invoer_2026!J5:J14)</f>
        <v/>
      </c>
    </row>
    <row r="30">
      <c r="A30" s="46" t="inlineStr">
        <is>
          <t>Bijzondere baten/lasten</t>
        </is>
      </c>
      <c r="B30" s="47">
        <f>SUM(Invoer_2026!K5:K14)</f>
        <v/>
      </c>
    </row>
  </sheetData>
  <mergeCells count="11">
    <mergeCell ref="A1:H1"/>
    <mergeCell ref="B3:C3"/>
    <mergeCell ref="B4:C4"/>
    <mergeCell ref="D3:E3"/>
    <mergeCell ref="D4:E4"/>
    <mergeCell ref="F3:G3"/>
    <mergeCell ref="F4:G4"/>
    <mergeCell ref="H3:I3"/>
    <mergeCell ref="H4:I4"/>
    <mergeCell ref="A7:F7"/>
    <mergeCell ref="A21:C21"/>
  </mergeCells>
  <conditionalFormatting sqref="F9:F18">
    <cfRule type="expression" priority="1" dxfId="0" stopIfTrue="1">
      <formula>F9="Rood - Verlies"</formula>
    </cfRule>
    <cfRule type="expression" priority="2" dxfId="1" stopIfTrue="1">
      <formula>F9="Groen - Winst"</formula>
    </cfRule>
  </conditionalFormatting>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B12"/>
  <sheetViews>
    <sheetView workbookViewId="0">
      <selection activeCell="A1" sqref="A1"/>
    </sheetView>
  </sheetViews>
  <sheetFormatPr baseColWidth="8" defaultRowHeight="15"/>
  <cols>
    <col width="26" customWidth="1" min="1" max="1"/>
    <col width="100" customWidth="1" min="2" max="2"/>
  </cols>
  <sheetData>
    <row r="1">
      <c r="A1" s="18" t="inlineStr">
        <is>
          <t>Uitleg en toelichting bij dit sjabloon</t>
        </is>
      </c>
    </row>
    <row r="2"/>
    <row r="3" ht="48" customHeight="1">
      <c r="A3" s="48" t="inlineStr">
        <is>
          <t>Doel van dit bestand</t>
        </is>
      </c>
      <c r="B3" s="49" t="inlineStr">
        <is>
          <t>Dit werkblad is bedoeld als tussentijds managementoverzicht voor het mkb. Het geeft een maandelijks inzicht in omzet, kosten en resultaat. Dit is GEEN officiele jaarrekening en vervangt geen jaarrekening of aangifte, maar is een hulpmiddel voor interne sturing.</t>
        </is>
      </c>
    </row>
    <row r="4" ht="48" customHeight="1">
      <c r="A4" s="48" t="inlineStr">
        <is>
          <t>Btw</t>
        </is>
      </c>
      <c r="B4" s="49" t="inlineStr">
        <is>
          <t>Alle bedragen in dit sjabloon zijn exclusief btw. Btw-aangiften en -afdrachten worden hier niet berekend en dienen apart te worden bijgehouden bij de administratie.</t>
        </is>
      </c>
    </row>
    <row r="5" ht="48" customHeight="1">
      <c r="A5" s="48" t="inlineStr">
        <is>
          <t>Invoercellen</t>
        </is>
      </c>
      <c r="B5" s="49" t="inlineStr">
        <is>
          <t>Cellen met een lichtgele achtergrond (kleur FFFBEB) op het tabblad Invoer_2026 zijn bedoeld voor handmatige invoer: maandnummer, datum en de kostenbedragen per rubriek.</t>
        </is>
      </c>
    </row>
    <row r="6" ht="48" customHeight="1">
      <c r="A6" s="48" t="inlineStr">
        <is>
          <t>Berekende cellen</t>
        </is>
      </c>
      <c r="B6" s="49" t="inlineStr">
        <is>
          <t>Kolommen Totaal kosten, Bedrijfsresultaat, Nettoresultaat, Marge % en Signaal worden automatisch berekend met formules en hoeven niet handmatig te worden ingevuld.</t>
        </is>
      </c>
    </row>
    <row r="7" ht="48" customHeight="1">
      <c r="A7" s="48" t="inlineStr">
        <is>
          <t>Totaal kosten</t>
        </is>
      </c>
      <c r="B7" s="49" t="inlineStr">
        <is>
          <t>Totaal kosten is de som van alle kostenrubrieken: inkoopkosten, personeelskosten, huisvestingskosten, verkoopkosten, algemene kosten, afschrijvingen, rente en bijzondere baten/lasten.</t>
        </is>
      </c>
    </row>
    <row r="8" ht="48" customHeight="1">
      <c r="A8" s="48" t="inlineStr">
        <is>
          <t>Bedrijfsresultaat en nettoresultaat</t>
        </is>
      </c>
      <c r="B8" s="49" t="inlineStr">
        <is>
          <t>Bedrijfsresultaat is de omzet minus de totale kosten. Het nettoresultaat wordt hiervan afgeleid door de rentelasten nogmaals in mindering te brengen, zodat het effect van financieringslasten duidelijk zichtbaar is.</t>
        </is>
      </c>
    </row>
    <row r="9" ht="48" customHeight="1">
      <c r="A9" s="48" t="inlineStr">
        <is>
          <t>Marge %</t>
        </is>
      </c>
      <c r="B9" s="49" t="inlineStr">
        <is>
          <t>De marge % geeft het nettoresultaat weer als percentage van de omzet. Een negatieve marge duidt op een verliesmaand.</t>
        </is>
      </c>
    </row>
    <row r="10" ht="48" customHeight="1">
      <c r="A10" s="48" t="inlineStr">
        <is>
          <t>Signaal Winst/Verlies</t>
        </is>
      </c>
      <c r="B10" s="49" t="inlineStr">
        <is>
          <t>In de kolom Signaal wordt met een IF-formule automatisch Winst of Verlies weergegeven, gebaseerd op het nettoresultaat van die maand.</t>
        </is>
      </c>
    </row>
    <row r="11" ht="48" customHeight="1">
      <c r="A11" s="48" t="inlineStr">
        <is>
          <t>Tabblad Analyse</t>
        </is>
      </c>
      <c r="B11" s="49" t="inlineStr">
        <is>
          <t>Dit tabblad toont YTD-totalen (year-to-date), gemiddelden en telt het aantal winst- en verliesmaanden. Met de dropdown kan een maand worden geselecteerd om deze te vergelijken met de voorgaande maand via VLOOKUP-formules.</t>
        </is>
      </c>
    </row>
    <row r="12" ht="48" customHeight="1">
      <c r="A12" s="48" t="inlineStr">
        <is>
          <t>Tabblad Dashboard</t>
        </is>
      </c>
      <c r="B12" s="49" t="inlineStr">
        <is>
          <t>Het dashboard toont KPI-kaarten, een trendtabel en grafieken (lijn, kolom en taart) voor snel visueel inzicht in de ontwikkeling van omzet, kosten en resultaat gedurende het jaar.</t>
        </is>
      </c>
    </row>
  </sheetData>
  <mergeCells count="1">
    <mergeCell ref="A1:B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2026-07-02T20:19:24Z</dcterms:created>
  <dcterms:modified xmlns:dcterms="http://purl.org/dc/terms/" xmlns:xsi="http://www.w3.org/2001/XMLSchema-instance" xsi:type="dcterms:W3CDTF">2026-07-02T20:19:24Z</dcterms:modified>
</cp:coreProperties>
</file>