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zuimregistrati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Protocol &amp; 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-JJJJ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0F766E"/>
      <sz val="16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2" fillId="2" borderId="1" pivotButton="0" quotePrefix="0" xfId="0"/>
    <xf numFmtId="0" fontId="3" fillId="3" borderId="1" pivotButton="0" quotePrefix="0" xfId="0"/>
    <xf numFmtId="0" fontId="3" fillId="5" borderId="1" pivotButton="0" quotePrefix="0" xfId="0"/>
    <xf numFmtId="0" fontId="2" fillId="6" borderId="0" pivotButton="0" quotePrefix="0" xfId="0"/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Aantal verzuimgevallen per afdeling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'Dashboard'!$A$15:$A$20</f>
            </numRef>
          </cat>
          <val>
            <numRef>
              <f>'Dashboard'!$B$15:$B$20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Afdeling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Aantal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ziekmeldingen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'Dashboard'!E24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'Dashboard'!$D$25:$D$30</f>
            </numRef>
          </cat>
          <val>
            <numRef>
              <f>'Dashboard'!$E$25:$E$30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Aantal meldingen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verzuimtype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'Dashboard'!$A$25:$A$28</f>
            </numRef>
          </cat>
          <val>
            <numRef>
              <f>'Dashboard'!$B$25:$B$28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36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3" customWidth="1" min="3" max="3"/>
    <col width="20" customWidth="1" min="4" max="4"/>
    <col width="13" customWidth="1" min="5" max="5"/>
    <col width="18" customWidth="1" min="6" max="6"/>
    <col width="15" customWidth="1" min="7" max="7"/>
    <col width="15" customWidth="1" min="8" max="8"/>
    <col width="17" customWidth="1" min="9" max="9"/>
    <col width="20" customWidth="1" min="10" max="10"/>
    <col width="16" customWidth="1" min="11" max="11"/>
    <col width="14" customWidth="1" min="12" max="12"/>
    <col width="16" customWidth="1" min="13" max="13"/>
    <col width="14" customWidth="1" min="14" max="14"/>
    <col width="17" customWidth="1" min="15" max="15"/>
    <col width="24" customWidth="1" min="16" max="16"/>
    <col width="18" customWidth="1" min="17" max="17"/>
    <col width="30" customWidth="1" min="18" max="18"/>
  </cols>
  <sheetData>
    <row r="1" ht="24" customHeight="1">
      <c r="A1" s="1" t="inlineStr">
        <is>
          <t>Verzuimprotocol Overzicht - Verzuimregistratie 2026</t>
        </is>
      </c>
    </row>
    <row r="2" ht="36" customHeight="1">
      <c r="A2" s="2" t="inlineStr">
        <is>
          <t>Medewerker</t>
        </is>
      </c>
      <c r="B2" s="2" t="inlineStr">
        <is>
          <t>Personeelsnummer</t>
        </is>
      </c>
      <c r="C2" s="2" t="inlineStr">
        <is>
          <t>Afdeling</t>
        </is>
      </c>
      <c r="D2" s="2" t="inlineStr">
        <is>
          <t>Functie</t>
        </is>
      </c>
      <c r="E2" s="2" t="inlineStr">
        <is>
          <t>Locatie</t>
        </is>
      </c>
      <c r="F2" s="2" t="inlineStr">
        <is>
          <t>Verzuimtype</t>
        </is>
      </c>
      <c r="G2" s="2" t="inlineStr">
        <is>
          <t>Ziekmeldingsdatum</t>
        </is>
      </c>
      <c r="H2" s="2" t="inlineStr">
        <is>
          <t>Eerste contactdatum</t>
        </is>
      </c>
      <c r="I2" s="2" t="inlineStr">
        <is>
          <t>Verwachte hersteldatum</t>
        </is>
      </c>
      <c r="J2" s="2" t="inlineStr">
        <is>
          <t>Werkelijk herstel/datum vervolg</t>
        </is>
      </c>
      <c r="K2" s="2" t="inlineStr">
        <is>
          <t>Verzuimduur (dagen)</t>
        </is>
      </c>
      <c r="L2" s="2" t="inlineStr">
        <is>
          <t>Frequentie dit jaar</t>
        </is>
      </c>
      <c r="M2" s="2" t="inlineStr">
        <is>
          <t>Arbodienst ingeschakeld</t>
        </is>
      </c>
      <c r="N2" s="2" t="inlineStr">
        <is>
          <t>Opvolging nodig?</t>
        </is>
      </c>
      <c r="O2" s="2" t="inlineStr">
        <is>
          <t>Huidige status</t>
        </is>
      </c>
      <c r="P2" s="2" t="inlineStr">
        <is>
          <t>Laatste actie</t>
        </is>
      </c>
      <c r="Q2" s="2" t="inlineStr">
        <is>
          <t>Verantwoordelijke</t>
        </is>
      </c>
      <c r="R2" s="2" t="inlineStr">
        <is>
          <t>Opmerkingen</t>
        </is>
      </c>
    </row>
    <row r="3">
      <c r="A3" s="3" t="inlineStr">
        <is>
          <t>Sanne de Vries</t>
        </is>
      </c>
      <c r="B3" s="4" t="n">
        <v>10023</v>
      </c>
      <c r="C3" s="3" t="inlineStr">
        <is>
          <t>Verkoop</t>
        </is>
      </c>
      <c r="D3" s="3" t="inlineStr">
        <is>
          <t>Verkoopmedewerker</t>
        </is>
      </c>
      <c r="E3" s="3" t="inlineStr">
        <is>
          <t>Amsterdam</t>
        </is>
      </c>
      <c r="F3" s="5" t="inlineStr">
        <is>
          <t>Ziekte</t>
        </is>
      </c>
      <c r="G3" s="6" t="n">
        <v>46027</v>
      </c>
      <c r="H3" s="6" t="n">
        <v>46028</v>
      </c>
      <c r="I3" s="6" t="n">
        <v>46034</v>
      </c>
      <c r="J3" s="6" t="n">
        <v>46034</v>
      </c>
      <c r="K3" s="7">
        <f>IF(OR(G3="",J3=""),"",J3-G3+1)</f>
        <v/>
      </c>
      <c r="L3" s="7">
        <f>COUNTIF($A$3:$A$12,A3)</f>
        <v/>
      </c>
      <c r="M3" s="7">
        <f>IF(OR(AND(K3&lt;&gt;"",K3&gt;14),L3&gt;=2),"Ja","Nee")</f>
        <v/>
      </c>
      <c r="N3" s="7">
        <f>IF(OR(H3="",I3&gt;H3),"Ja","Nee")</f>
        <v/>
      </c>
      <c r="O3" s="7">
        <f>IF(J3&lt;&gt;"","Hersteld",IF(TODAY()-G3&gt;14,"Langdurig verzuim","Actief"))</f>
        <v/>
      </c>
      <c r="P3" s="3" t="inlineStr">
        <is>
          <t>Werkhervatting in overleg</t>
        </is>
      </c>
      <c r="Q3" s="3" t="inlineStr">
        <is>
          <t>Marieke de Boer</t>
        </is>
      </c>
      <c r="R3" s="3" t="inlineStr">
        <is>
          <t>Griep, volledig hersteld</t>
        </is>
      </c>
    </row>
    <row r="4">
      <c r="A4" s="8" t="inlineStr">
        <is>
          <t>Daan Jansen</t>
        </is>
      </c>
      <c r="B4" s="9" t="n">
        <v>10045</v>
      </c>
      <c r="C4" s="8" t="inlineStr">
        <is>
          <t>Logistiek</t>
        </is>
      </c>
      <c r="D4" s="8" t="inlineStr">
        <is>
          <t>Magazijnmedewerker</t>
        </is>
      </c>
      <c r="E4" s="8" t="inlineStr">
        <is>
          <t>Rotterdam</t>
        </is>
      </c>
      <c r="F4" s="5" t="inlineStr">
        <is>
          <t>Ziekte</t>
        </is>
      </c>
      <c r="G4" s="6" t="n">
        <v>46198</v>
      </c>
      <c r="H4" s="6" t="n">
        <v>46199</v>
      </c>
      <c r="I4" s="6" t="n">
        <v>46208</v>
      </c>
      <c r="J4" s="6" t="n"/>
      <c r="K4" s="10">
        <f>IF(OR(G4="",J4=""),"",J4-G4+1)</f>
        <v/>
      </c>
      <c r="L4" s="10">
        <f>COUNTIF($A$3:$A$12,A4)</f>
        <v/>
      </c>
      <c r="M4" s="10">
        <f>IF(OR(AND(K4&lt;&gt;"",K4&gt;14),L4&gt;=2),"Ja","Nee")</f>
        <v/>
      </c>
      <c r="N4" s="10">
        <f>IF(OR(H4="",I4&gt;H4),"Ja","Nee")</f>
        <v/>
      </c>
      <c r="O4" s="10">
        <f>IF(J4&lt;&gt;"","Hersteld",IF(TODAY()-G4&gt;14,"Langdurig verzuim","Actief"))</f>
        <v/>
      </c>
      <c r="P4" s="8" t="inlineStr">
        <is>
          <t>Telefonisch contact</t>
        </is>
      </c>
      <c r="Q4" s="8" t="inlineStr">
        <is>
          <t>Peter Willems</t>
        </is>
      </c>
      <c r="R4" s="8" t="inlineStr">
        <is>
          <t>Rugklachten, in afwachting</t>
        </is>
      </c>
    </row>
    <row r="5">
      <c r="A5" s="3" t="inlineStr">
        <is>
          <t>Emma Bakker</t>
        </is>
      </c>
      <c r="B5" s="4" t="n">
        <v>10078</v>
      </c>
      <c r="C5" s="3" t="inlineStr">
        <is>
          <t>Financien</t>
        </is>
      </c>
      <c r="D5" s="3" t="inlineStr">
        <is>
          <t>Controller</t>
        </is>
      </c>
      <c r="E5" s="3" t="inlineStr">
        <is>
          <t>Utrecht</t>
        </is>
      </c>
      <c r="F5" s="5" t="inlineStr">
        <is>
          <t>Arbeidsconflict</t>
        </is>
      </c>
      <c r="G5" s="6" t="n">
        <v>46037</v>
      </c>
      <c r="H5" s="6" t="n">
        <v>46038</v>
      </c>
      <c r="I5" s="6" t="n">
        <v>46044</v>
      </c>
      <c r="J5" s="6" t="n">
        <v>46044</v>
      </c>
      <c r="K5" s="7">
        <f>IF(OR(G5="",J5=""),"",J5-G5+1)</f>
        <v/>
      </c>
      <c r="L5" s="7">
        <f>COUNTIF($A$3:$A$12,A5)</f>
        <v/>
      </c>
      <c r="M5" s="7">
        <f>IF(OR(AND(K5&lt;&gt;"",K5&gt;14),L5&gt;=2),"Ja","Nee")</f>
        <v/>
      </c>
      <c r="N5" s="7">
        <f>IF(OR(H5="",I5&gt;H5),"Ja","Nee")</f>
        <v/>
      </c>
      <c r="O5" s="7">
        <f>IF(J5&lt;&gt;"","Hersteld",IF(TODAY()-G5&gt;14,"Langdurig verzuim","Actief"))</f>
        <v/>
      </c>
      <c r="P5" s="3" t="inlineStr">
        <is>
          <t>Plan van aanpak opgesteld</t>
        </is>
      </c>
      <c r="Q5" s="3" t="inlineStr">
        <is>
          <t>Marieke de Boer</t>
        </is>
      </c>
      <c r="R5" s="3" t="inlineStr">
        <is>
          <t>Conflict opgelost via mediation</t>
        </is>
      </c>
    </row>
    <row r="6">
      <c r="A6" s="8" t="inlineStr">
        <is>
          <t>Lars van Dijk</t>
        </is>
      </c>
      <c r="B6" s="9" t="n">
        <v>10091</v>
      </c>
      <c r="C6" s="8" t="inlineStr">
        <is>
          <t>Productie</t>
        </is>
      </c>
      <c r="D6" s="8" t="inlineStr">
        <is>
          <t>Operator</t>
        </is>
      </c>
      <c r="E6" s="8" t="inlineStr">
        <is>
          <t>Eindhoven</t>
        </is>
      </c>
      <c r="F6" s="5" t="inlineStr">
        <is>
          <t>Ziekte</t>
        </is>
      </c>
      <c r="G6" s="6" t="n">
        <v>46082</v>
      </c>
      <c r="H6" s="6" t="n">
        <v>46084</v>
      </c>
      <c r="I6" s="6" t="n">
        <v>46096</v>
      </c>
      <c r="J6" s="6" t="n"/>
      <c r="K6" s="10">
        <f>IF(OR(G6="",J6=""),"",J6-G6+1)</f>
        <v/>
      </c>
      <c r="L6" s="10">
        <f>COUNTIF($A$3:$A$12,A6)</f>
        <v/>
      </c>
      <c r="M6" s="10">
        <f>IF(OR(AND(K6&lt;&gt;"",K6&gt;14),L6&gt;=2),"Ja","Nee")</f>
        <v/>
      </c>
      <c r="N6" s="10">
        <f>IF(OR(H6="",I6&gt;H6),"Ja","Nee")</f>
        <v/>
      </c>
      <c r="O6" s="10">
        <f>IF(J6&lt;&gt;"","Hersteld",IF(TODAY()-G6&gt;14,"Langdurig verzuim","Actief"))</f>
        <v/>
      </c>
      <c r="P6" s="8" t="inlineStr">
        <is>
          <t>Plan van aanpak opgesteld</t>
        </is>
      </c>
      <c r="Q6" s="8" t="inlineStr">
        <is>
          <t>Peter Willems</t>
        </is>
      </c>
      <c r="R6" s="8" t="inlineStr">
        <is>
          <t>Langdurige rugklachten, Arbodienst betrokken</t>
        </is>
      </c>
    </row>
    <row r="7">
      <c r="A7" s="3" t="inlineStr">
        <is>
          <t>Sophie Peters</t>
        </is>
      </c>
      <c r="B7" s="4" t="n">
        <v>10102</v>
      </c>
      <c r="C7" s="3" t="inlineStr">
        <is>
          <t>HR</t>
        </is>
      </c>
      <c r="D7" s="3" t="inlineStr">
        <is>
          <t>HR-adviseur</t>
        </is>
      </c>
      <c r="E7" s="3" t="inlineStr">
        <is>
          <t>Groningen</t>
        </is>
      </c>
      <c r="F7" s="5" t="inlineStr">
        <is>
          <t>Zorgverlof</t>
        </is>
      </c>
      <c r="G7" s="6" t="n">
        <v>46073</v>
      </c>
      <c r="H7" s="6" t="n">
        <v>46074</v>
      </c>
      <c r="I7" s="6" t="n">
        <v>46078</v>
      </c>
      <c r="J7" s="6" t="n">
        <v>46078</v>
      </c>
      <c r="K7" s="7">
        <f>IF(OR(G7="",J7=""),"",J7-G7+1)</f>
        <v/>
      </c>
      <c r="L7" s="7">
        <f>COUNTIF($A$3:$A$12,A7)</f>
        <v/>
      </c>
      <c r="M7" s="7">
        <f>IF(OR(AND(K7&lt;&gt;"",K7&gt;14),L7&gt;=2),"Ja","Nee")</f>
        <v/>
      </c>
      <c r="N7" s="7">
        <f>IF(OR(H7="",I7&gt;H7),"Ja","Nee")</f>
        <v/>
      </c>
      <c r="O7" s="7">
        <f>IF(J7&lt;&gt;"","Hersteld",IF(TODAY()-G7&gt;14,"Langdurig verzuim","Actief"))</f>
        <v/>
      </c>
      <c r="P7" s="3" t="inlineStr">
        <is>
          <t>Werkhervatting in overleg</t>
        </is>
      </c>
      <c r="Q7" s="3" t="inlineStr">
        <is>
          <t>Marieke de Boer</t>
        </is>
      </c>
      <c r="R7" s="3" t="inlineStr">
        <is>
          <t>Zorgverlof voor familielid</t>
        </is>
      </c>
    </row>
    <row r="8">
      <c r="A8" s="8" t="inlineStr">
        <is>
          <t>Bram Visser</t>
        </is>
      </c>
      <c r="B8" s="9" t="n">
        <v>10115</v>
      </c>
      <c r="C8" s="8" t="inlineStr">
        <is>
          <t>IT</t>
        </is>
      </c>
      <c r="D8" s="8" t="inlineStr">
        <is>
          <t>Systeembeheerder</t>
        </is>
      </c>
      <c r="E8" s="8" t="inlineStr">
        <is>
          <t>Den Haag</t>
        </is>
      </c>
      <c r="F8" s="5" t="inlineStr">
        <is>
          <t>Ziekte</t>
        </is>
      </c>
      <c r="G8" s="6" t="n">
        <v>46117</v>
      </c>
      <c r="H8" s="6" t="n">
        <v>46119</v>
      </c>
      <c r="I8" s="6" t="n">
        <v>46124</v>
      </c>
      <c r="J8" s="6" t="n">
        <v>46124</v>
      </c>
      <c r="K8" s="10">
        <f>IF(OR(G8="",J8=""),"",J8-G8+1)</f>
        <v/>
      </c>
      <c r="L8" s="10">
        <f>COUNTIF($A$3:$A$12,A8)</f>
        <v/>
      </c>
      <c r="M8" s="10">
        <f>IF(OR(AND(K8&lt;&gt;"",K8&gt;14),L8&gt;=2),"Ja","Nee")</f>
        <v/>
      </c>
      <c r="N8" s="10">
        <f>IF(OR(H8="",I8&gt;H8),"Ja","Nee")</f>
        <v/>
      </c>
      <c r="O8" s="10">
        <f>IF(J8&lt;&gt;"","Hersteld",IF(TODAY()-G8&gt;14,"Langdurig verzuim","Actief"))</f>
        <v/>
      </c>
      <c r="P8" s="8" t="inlineStr">
        <is>
          <t>Telefonisch contact</t>
        </is>
      </c>
      <c r="Q8" s="8" t="inlineStr">
        <is>
          <t>Peter Willems</t>
        </is>
      </c>
      <c r="R8" s="8" t="inlineStr">
        <is>
          <t>Griep</t>
        </is>
      </c>
    </row>
    <row r="9">
      <c r="A9" s="3" t="inlineStr">
        <is>
          <t>Julia Mulder</t>
        </is>
      </c>
      <c r="B9" s="4" t="n">
        <v>10128</v>
      </c>
      <c r="C9" s="3" t="inlineStr">
        <is>
          <t>Verkoop</t>
        </is>
      </c>
      <c r="D9" s="3" t="inlineStr">
        <is>
          <t>Accountmanager</t>
        </is>
      </c>
      <c r="E9" s="3" t="inlineStr">
        <is>
          <t>Tilburg</t>
        </is>
      </c>
      <c r="F9" s="5" t="inlineStr">
        <is>
          <t>Ziekte</t>
        </is>
      </c>
      <c r="G9" s="6" t="n">
        <v>46122</v>
      </c>
      <c r="H9" s="6" t="n">
        <v>46123</v>
      </c>
      <c r="I9" s="6" t="n">
        <v>46136</v>
      </c>
      <c r="J9" s="6" t="n"/>
      <c r="K9" s="7">
        <f>IF(OR(G9="",J9=""),"",J9-G9+1)</f>
        <v/>
      </c>
      <c r="L9" s="7">
        <f>COUNTIF($A$3:$A$12,A9)</f>
        <v/>
      </c>
      <c r="M9" s="7">
        <f>IF(OR(AND(K9&lt;&gt;"",K9&gt;14),L9&gt;=2),"Ja","Nee")</f>
        <v/>
      </c>
      <c r="N9" s="7">
        <f>IF(OR(H9="",I9&gt;H9),"Ja","Nee")</f>
        <v/>
      </c>
      <c r="O9" s="7">
        <f>IF(J9&lt;&gt;"","Hersteld",IF(TODAY()-G9&gt;14,"Langdurig verzuim","Actief"))</f>
        <v/>
      </c>
      <c r="P9" s="3" t="inlineStr">
        <is>
          <t>Plan van aanpak opgesteld</t>
        </is>
      </c>
      <c r="Q9" s="3" t="inlineStr">
        <is>
          <t>Marieke de Boer</t>
        </is>
      </c>
      <c r="R9" s="3" t="inlineStr">
        <is>
          <t>Burn-out klachten, langdurig traject</t>
        </is>
      </c>
    </row>
    <row r="10">
      <c r="A10" s="8" t="inlineStr">
        <is>
          <t>Thijs van Leeuwen</t>
        </is>
      </c>
      <c r="B10" s="9" t="n">
        <v>10134</v>
      </c>
      <c r="C10" s="8" t="inlineStr">
        <is>
          <t>Productie</t>
        </is>
      </c>
      <c r="D10" s="8" t="inlineStr">
        <is>
          <t>Teamleider</t>
        </is>
      </c>
      <c r="E10" s="8" t="inlineStr">
        <is>
          <t>Nijmegen</t>
        </is>
      </c>
      <c r="F10" s="5" t="inlineStr">
        <is>
          <t>Gedeeltelijk verzuim</t>
        </is>
      </c>
      <c r="G10" s="6" t="n">
        <v>46143</v>
      </c>
      <c r="H10" s="6" t="n">
        <v>46144</v>
      </c>
      <c r="I10" s="6" t="n">
        <v>46150</v>
      </c>
      <c r="J10" s="6" t="n">
        <v>46150</v>
      </c>
      <c r="K10" s="10">
        <f>IF(OR(G10="",J10=""),"",J10-G10+1)</f>
        <v/>
      </c>
      <c r="L10" s="10">
        <f>COUNTIF($A$3:$A$12,A10)</f>
        <v/>
      </c>
      <c r="M10" s="10">
        <f>IF(OR(AND(K10&lt;&gt;"",K10&gt;14),L10&gt;=2),"Ja","Nee")</f>
        <v/>
      </c>
      <c r="N10" s="10">
        <f>IF(OR(H10="",I10&gt;H10),"Ja","Nee")</f>
        <v/>
      </c>
      <c r="O10" s="10">
        <f>IF(J10&lt;&gt;"","Hersteld",IF(TODAY()-G10&gt;14,"Langdurig verzuim","Actief"))</f>
        <v/>
      </c>
      <c r="P10" s="8" t="inlineStr">
        <is>
          <t>Werkhervatting in overleg</t>
        </is>
      </c>
      <c r="Q10" s="8" t="inlineStr">
        <is>
          <t>Peter Willems</t>
        </is>
      </c>
      <c r="R10" s="8" t="inlineStr">
        <is>
          <t>Gedeeltelijke werkhervatting afgesproken</t>
        </is>
      </c>
    </row>
    <row r="11">
      <c r="A11" s="3" t="inlineStr">
        <is>
          <t>Lieke Hoekstra</t>
        </is>
      </c>
      <c r="B11" s="4" t="n">
        <v>10147</v>
      </c>
      <c r="C11" s="3" t="inlineStr">
        <is>
          <t>Logistiek</t>
        </is>
      </c>
      <c r="D11" s="3" t="inlineStr">
        <is>
          <t>Planner</t>
        </is>
      </c>
      <c r="E11" s="3" t="inlineStr">
        <is>
          <t>Breda</t>
        </is>
      </c>
      <c r="F11" s="5" t="inlineStr">
        <is>
          <t>Ziekte</t>
        </is>
      </c>
      <c r="G11" s="6" t="n">
        <v>46157</v>
      </c>
      <c r="H11" s="6" t="n">
        <v>46158</v>
      </c>
      <c r="I11" s="6" t="n">
        <v>46164</v>
      </c>
      <c r="J11" s="6" t="n">
        <v>46164</v>
      </c>
      <c r="K11" s="7">
        <f>IF(OR(G11="",J11=""),"",J11-G11+1)</f>
        <v/>
      </c>
      <c r="L11" s="7">
        <f>COUNTIF($A$3:$A$12,A11)</f>
        <v/>
      </c>
      <c r="M11" s="7">
        <f>IF(OR(AND(K11&lt;&gt;"",K11&gt;14),L11&gt;=2),"Ja","Nee")</f>
        <v/>
      </c>
      <c r="N11" s="7">
        <f>IF(OR(H11="",I11&gt;H11),"Ja","Nee")</f>
        <v/>
      </c>
      <c r="O11" s="7">
        <f>IF(J11&lt;&gt;"","Hersteld",IF(TODAY()-G11&gt;14,"Langdurig verzuim","Actief"))</f>
        <v/>
      </c>
      <c r="P11" s="3" t="inlineStr">
        <is>
          <t>Telefonisch contact</t>
        </is>
      </c>
      <c r="Q11" s="3" t="inlineStr">
        <is>
          <t>Marieke de Boer</t>
        </is>
      </c>
      <c r="R11" s="3" t="inlineStr">
        <is>
          <t>Griep, volledig hersteld</t>
        </is>
      </c>
    </row>
    <row r="12">
      <c r="A12" s="8" t="inlineStr">
        <is>
          <t>Ruben Smit</t>
        </is>
      </c>
      <c r="B12" s="9" t="n">
        <v>10159</v>
      </c>
      <c r="C12" s="8" t="inlineStr">
        <is>
          <t>Financien</t>
        </is>
      </c>
      <c r="D12" s="8" t="inlineStr">
        <is>
          <t>Financieel medewerker</t>
        </is>
      </c>
      <c r="E12" s="8" t="inlineStr">
        <is>
          <t>Haarlem</t>
        </is>
      </c>
      <c r="F12" s="5" t="inlineStr">
        <is>
          <t>Ziekte</t>
        </is>
      </c>
      <c r="G12" s="6" t="n">
        <v>46201</v>
      </c>
      <c r="H12" s="6" t="n">
        <v>46202</v>
      </c>
      <c r="I12" s="6" t="n">
        <v>46211</v>
      </c>
      <c r="J12" s="6" t="n"/>
      <c r="K12" s="10">
        <f>IF(OR(G12="",J12=""),"",J12-G12+1)</f>
        <v/>
      </c>
      <c r="L12" s="10">
        <f>COUNTIF($A$3:$A$12,A12)</f>
        <v/>
      </c>
      <c r="M12" s="10">
        <f>IF(OR(AND(K12&lt;&gt;"",K12&gt;14),L12&gt;=2),"Ja","Nee")</f>
        <v/>
      </c>
      <c r="N12" s="10">
        <f>IF(OR(H12="",I12&gt;H12),"Ja","Nee")</f>
        <v/>
      </c>
      <c r="O12" s="10">
        <f>IF(J12&lt;&gt;"","Hersteld",IF(TODAY()-G12&gt;14,"Langdurig verzuim","Actief"))</f>
        <v/>
      </c>
      <c r="P12" s="8" t="inlineStr">
        <is>
          <t>Telefonisch contact</t>
        </is>
      </c>
      <c r="Q12" s="8" t="inlineStr">
        <is>
          <t>Peter Willems</t>
        </is>
      </c>
      <c r="R12" s="8" t="inlineStr">
        <is>
          <t>Recent ziekgemeld, in afwachting</t>
        </is>
      </c>
    </row>
  </sheetData>
  <mergeCells count="1">
    <mergeCell ref="A1:R1"/>
  </mergeCells>
  <conditionalFormatting sqref="O3:O12">
    <cfRule type="expression" priority="1" dxfId="0" stopIfTrue="1">
      <formula>O3="Hersteld"</formula>
    </cfRule>
    <cfRule type="expression" priority="2" dxfId="1" stopIfTrue="1">
      <formula>O3="Langdurig verzuim"</formula>
    </cfRule>
  </conditionalFormatting>
  <conditionalFormatting sqref="N3:N12">
    <cfRule type="expression" priority="3" dxfId="1" stopIfTrue="1">
      <formula>N3="Ja"</formula>
    </cfRule>
    <cfRule type="expression" priority="4" dxfId="0" stopIfTrue="1">
      <formula>N3="Nee"</formula>
    </cfRule>
  </conditionalFormatting>
  <dataValidations count="1">
    <dataValidation sqref="F3:F12" showErrorMessage="1" showInputMessage="1" allowBlank="1" type="list">
      <formula1>"Ziekte,Gedeeltelijk verzuim,Arbeidsconflict,Zorgverlof"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7" customWidth="1" min="3" max="3"/>
    <col width="17" customWidth="1" min="4" max="4"/>
    <col width="17" customWidth="1" min="5" max="5"/>
    <col width="14" customWidth="1" min="6" max="6"/>
    <col width="14" customWidth="1" min="7" max="7"/>
    <col width="14" customWidth="1" min="8" max="8"/>
  </cols>
  <sheetData>
    <row r="1" ht="24" customHeight="1">
      <c r="A1" s="11" t="inlineStr">
        <is>
          <t>Dashboard Verzuimoverzicht 2026</t>
        </is>
      </c>
    </row>
    <row r="3" ht="18" customHeight="1">
      <c r="A3" s="12" t="inlineStr">
        <is>
          <t>Totaal aantal verzuimmeldingen</t>
        </is>
      </c>
      <c r="B3" s="13" t="n"/>
      <c r="C3" s="13" t="n"/>
      <c r="E3" s="12" t="inlineStr">
        <is>
          <t>Actieve verzuimgevallen</t>
        </is>
      </c>
      <c r="F3" s="13" t="n"/>
      <c r="G3" s="13" t="n"/>
    </row>
    <row r="4" ht="26" customHeight="1">
      <c r="A4" s="14">
        <f>COUNTA(Verzuimregistratie!A:A)-1</f>
        <v/>
      </c>
      <c r="B4" s="13" t="n"/>
      <c r="C4" s="13" t="n"/>
      <c r="E4" s="14">
        <f>COUNTIF(Verzuimregistratie!O:O,"Actief")</f>
        <v/>
      </c>
      <c r="F4" s="13" t="n"/>
      <c r="G4" s="13" t="n"/>
    </row>
    <row r="6">
      <c r="A6" s="12" t="inlineStr">
        <is>
          <t>Langdurig verzuim (&gt;14 dagen)</t>
        </is>
      </c>
      <c r="B6" s="13" t="n"/>
      <c r="C6" s="13" t="n"/>
      <c r="E6" s="12" t="inlineStr">
        <is>
          <t>Gemiddelde verzuimduur (dagen)</t>
        </is>
      </c>
      <c r="F6" s="13" t="n"/>
      <c r="G6" s="13" t="n"/>
    </row>
    <row r="7">
      <c r="A7" s="14">
        <f>COUNTIF(Verzuimregistratie!O:O,"Langdurig verzuim")</f>
        <v/>
      </c>
      <c r="B7" s="13" t="n"/>
      <c r="C7" s="13" t="n"/>
      <c r="E7" s="14">
        <f>IFERROR(ROUND(AVERAGE(Verzuimregistratie!K:K),1),0)</f>
        <v/>
      </c>
      <c r="F7" s="13" t="n"/>
      <c r="G7" s="13" t="n"/>
    </row>
    <row r="9">
      <c r="A9" s="12" t="inlineStr">
        <is>
          <t>Aantal gevallen met Arbodienst</t>
        </is>
      </c>
      <c r="B9" s="13" t="n"/>
      <c r="C9" s="13" t="n"/>
      <c r="E9" s="12" t="inlineStr">
        <is>
          <t>Opvolging open</t>
        </is>
      </c>
      <c r="F9" s="13" t="n"/>
      <c r="G9" s="13" t="n"/>
    </row>
    <row r="10">
      <c r="A10" s="14">
        <f>COUNTIF(Verzuimregistratie!M:M,"Ja")</f>
        <v/>
      </c>
      <c r="B10" s="13" t="n"/>
      <c r="C10" s="13" t="n"/>
      <c r="E10" s="14">
        <f>COUNTIF(Verzuimregistratie!N:N,"Ja")</f>
        <v/>
      </c>
      <c r="F10" s="13" t="n"/>
      <c r="G10" s="13" t="n"/>
    </row>
    <row r="13">
      <c r="A13" s="15" t="inlineStr">
        <is>
          <t>Samenvatting per afdeling</t>
        </is>
      </c>
    </row>
    <row r="14">
      <c r="A14" s="2" t="inlineStr">
        <is>
          <t>Afdeling</t>
        </is>
      </c>
      <c r="B14" s="2" t="inlineStr">
        <is>
          <t>Aantal meldingen</t>
        </is>
      </c>
      <c r="C14" s="2" t="inlineStr">
        <is>
          <t>Gemiddelde duur</t>
        </is>
      </c>
      <c r="D14" s="2" t="inlineStr">
        <is>
          <t>Open opvolging</t>
        </is>
      </c>
      <c r="E14" s="2" t="inlineStr">
        <is>
          <t>Langdurig verzuim</t>
        </is>
      </c>
    </row>
    <row r="15">
      <c r="A15" s="3" t="inlineStr">
        <is>
          <t>Verkoop</t>
        </is>
      </c>
      <c r="B15" s="7">
        <f>COUNTIF(Verzuimregistratie!$C$3:$C$12,A15)</f>
        <v/>
      </c>
      <c r="C15" s="7">
        <f>IFERROR(ROUND(AVERAGEIF(Verzuimregistratie!$C$3:$C$12,A15,Verzuimregistratie!$K$3:$K$12),1),0)</f>
        <v/>
      </c>
      <c r="D15" s="7">
        <f>COUNTIFS(Verzuimregistratie!$C$3:$C$12,A15,Verzuimregistratie!$N$3:$N$12,"Ja")</f>
        <v/>
      </c>
      <c r="E15" s="7">
        <f>COUNTIFS(Verzuimregistratie!$C$3:$C$12,A15,Verzuimregistratie!$O$3:$O$12,"Langdurig verzuim")</f>
        <v/>
      </c>
    </row>
    <row r="16">
      <c r="A16" s="8" t="inlineStr">
        <is>
          <t>Logistiek</t>
        </is>
      </c>
      <c r="B16" s="10">
        <f>COUNTIF(Verzuimregistratie!$C$3:$C$12,A16)</f>
        <v/>
      </c>
      <c r="C16" s="10">
        <f>IFERROR(ROUND(AVERAGEIF(Verzuimregistratie!$C$3:$C$12,A16,Verzuimregistratie!$K$3:$K$12),1),0)</f>
        <v/>
      </c>
      <c r="D16" s="10">
        <f>COUNTIFS(Verzuimregistratie!$C$3:$C$12,A16,Verzuimregistratie!$N$3:$N$12,"Ja")</f>
        <v/>
      </c>
      <c r="E16" s="10">
        <f>COUNTIFS(Verzuimregistratie!$C$3:$C$12,A16,Verzuimregistratie!$O$3:$O$12,"Langdurig verzuim")</f>
        <v/>
      </c>
    </row>
    <row r="17">
      <c r="A17" s="3" t="inlineStr">
        <is>
          <t>Financien</t>
        </is>
      </c>
      <c r="B17" s="7">
        <f>COUNTIF(Verzuimregistratie!$C$3:$C$12,A17)</f>
        <v/>
      </c>
      <c r="C17" s="7">
        <f>IFERROR(ROUND(AVERAGEIF(Verzuimregistratie!$C$3:$C$12,A17,Verzuimregistratie!$K$3:$K$12),1),0)</f>
        <v/>
      </c>
      <c r="D17" s="7">
        <f>COUNTIFS(Verzuimregistratie!$C$3:$C$12,A17,Verzuimregistratie!$N$3:$N$12,"Ja")</f>
        <v/>
      </c>
      <c r="E17" s="7">
        <f>COUNTIFS(Verzuimregistratie!$C$3:$C$12,A17,Verzuimregistratie!$O$3:$O$12,"Langdurig verzuim")</f>
        <v/>
      </c>
    </row>
    <row r="18">
      <c r="A18" s="8" t="inlineStr">
        <is>
          <t>Productie</t>
        </is>
      </c>
      <c r="B18" s="10">
        <f>COUNTIF(Verzuimregistratie!$C$3:$C$12,A18)</f>
        <v/>
      </c>
      <c r="C18" s="10">
        <f>IFERROR(ROUND(AVERAGEIF(Verzuimregistratie!$C$3:$C$12,A18,Verzuimregistratie!$K$3:$K$12),1),0)</f>
        <v/>
      </c>
      <c r="D18" s="10">
        <f>COUNTIFS(Verzuimregistratie!$C$3:$C$12,A18,Verzuimregistratie!$N$3:$N$12,"Ja")</f>
        <v/>
      </c>
      <c r="E18" s="10">
        <f>COUNTIFS(Verzuimregistratie!$C$3:$C$12,A18,Verzuimregistratie!$O$3:$O$12,"Langdurig verzuim")</f>
        <v/>
      </c>
    </row>
    <row r="19">
      <c r="A19" s="3" t="inlineStr">
        <is>
          <t>HR</t>
        </is>
      </c>
      <c r="B19" s="7">
        <f>COUNTIF(Verzuimregistratie!$C$3:$C$12,A19)</f>
        <v/>
      </c>
      <c r="C19" s="7">
        <f>IFERROR(ROUND(AVERAGEIF(Verzuimregistratie!$C$3:$C$12,A19,Verzuimregistratie!$K$3:$K$12),1),0)</f>
        <v/>
      </c>
      <c r="D19" s="7">
        <f>COUNTIFS(Verzuimregistratie!$C$3:$C$12,A19,Verzuimregistratie!$N$3:$N$12,"Ja")</f>
        <v/>
      </c>
      <c r="E19" s="7">
        <f>COUNTIFS(Verzuimregistratie!$C$3:$C$12,A19,Verzuimregistratie!$O$3:$O$12,"Langdurig verzuim")</f>
        <v/>
      </c>
    </row>
    <row r="20">
      <c r="A20" s="8" t="inlineStr">
        <is>
          <t>IT</t>
        </is>
      </c>
      <c r="B20" s="10">
        <f>COUNTIF(Verzuimregistratie!$C$3:$C$12,A20)</f>
        <v/>
      </c>
      <c r="C20" s="10">
        <f>IFERROR(ROUND(AVERAGEIF(Verzuimregistratie!$C$3:$C$12,A20,Verzuimregistratie!$K$3:$K$12),1),0)</f>
        <v/>
      </c>
      <c r="D20" s="10">
        <f>COUNTIFS(Verzuimregistratie!$C$3:$C$12,A20,Verzuimregistratie!$N$3:$N$12,"Ja")</f>
        <v/>
      </c>
      <c r="E20" s="10">
        <f>COUNTIFS(Verzuimregistratie!$C$3:$C$12,A20,Verzuimregistratie!$O$3:$O$12,"Langdurig verzuim")</f>
        <v/>
      </c>
    </row>
    <row r="23">
      <c r="A23" s="15" t="inlineStr">
        <is>
          <t>Verdeling verzuimtype</t>
        </is>
      </c>
      <c r="D23" s="15" t="inlineStr">
        <is>
          <t>Trend ziekmeldingen per maand</t>
        </is>
      </c>
    </row>
    <row r="24">
      <c r="A24" s="16" t="inlineStr">
        <is>
          <t>Verzuimtype</t>
        </is>
      </c>
      <c r="B24" s="16" t="inlineStr">
        <is>
          <t>Aantal</t>
        </is>
      </c>
      <c r="D24" s="16" t="inlineStr">
        <is>
          <t>Maand</t>
        </is>
      </c>
      <c r="E24" s="16" t="inlineStr">
        <is>
          <t>Aantal</t>
        </is>
      </c>
    </row>
    <row r="25">
      <c r="A25" s="17" t="inlineStr">
        <is>
          <t>Ziekte</t>
        </is>
      </c>
      <c r="B25" s="7">
        <f>COUNTIF(Verzuimregistratie!$F$3:$F$12,A25)</f>
        <v/>
      </c>
      <c r="D25" s="17" t="inlineStr">
        <is>
          <t>Januari</t>
        </is>
      </c>
      <c r="E25" s="7">
        <f>COUNTIFS(Verzuimregistratie!$G$3:$G$12,"&gt;="&amp;DATE(2026,1,1),Verzuimregistratie!$G$3:$G$12,"&lt;"&amp;DATE(2026,2,1))</f>
        <v/>
      </c>
    </row>
    <row r="26">
      <c r="A26" s="18" t="inlineStr">
        <is>
          <t>Gedeeltelijk verzuim</t>
        </is>
      </c>
      <c r="B26" s="10">
        <f>COUNTIF(Verzuimregistratie!$F$3:$F$12,A26)</f>
        <v/>
      </c>
      <c r="D26" s="18" t="inlineStr">
        <is>
          <t>Februari</t>
        </is>
      </c>
      <c r="E26" s="10">
        <f>COUNTIFS(Verzuimregistratie!$G$3:$G$12,"&gt;="&amp;DATE(2026,2,1),Verzuimregistratie!$G$3:$G$12,"&lt;"&amp;DATE(2026,3,1))</f>
        <v/>
      </c>
    </row>
    <row r="27">
      <c r="A27" s="17" t="inlineStr">
        <is>
          <t>Arbeidsconflict</t>
        </is>
      </c>
      <c r="B27" s="7">
        <f>COUNTIF(Verzuimregistratie!$F$3:$F$12,A27)</f>
        <v/>
      </c>
      <c r="D27" s="17" t="inlineStr">
        <is>
          <t>Maart</t>
        </is>
      </c>
      <c r="E27" s="7">
        <f>COUNTIFS(Verzuimregistratie!$G$3:$G$12,"&gt;="&amp;DATE(2026,3,1),Verzuimregistratie!$G$3:$G$12,"&lt;"&amp;DATE(2026,4,1))</f>
        <v/>
      </c>
    </row>
    <row r="28">
      <c r="A28" s="18" t="inlineStr">
        <is>
          <t>Zorgverlof</t>
        </is>
      </c>
      <c r="B28" s="10">
        <f>COUNTIF(Verzuimregistratie!$F$3:$F$12,A28)</f>
        <v/>
      </c>
      <c r="D28" s="18" t="inlineStr">
        <is>
          <t>April</t>
        </is>
      </c>
      <c r="E28" s="10">
        <f>COUNTIFS(Verzuimregistratie!$G$3:$G$12,"&gt;="&amp;DATE(2026,4,1),Verzuimregistratie!$G$3:$G$12,"&lt;"&amp;DATE(2026,5,1))</f>
        <v/>
      </c>
    </row>
    <row r="29">
      <c r="D29" s="17" t="inlineStr">
        <is>
          <t>Mei</t>
        </is>
      </c>
      <c r="E29" s="7">
        <f>COUNTIFS(Verzuimregistratie!$G$3:$G$12,"&gt;="&amp;DATE(2026,5,1),Verzuimregistratie!$G$3:$G$12,"&lt;"&amp;DATE(2026,6,1))</f>
        <v/>
      </c>
    </row>
    <row r="30">
      <c r="D30" s="18" t="inlineStr">
        <is>
          <t>Juni</t>
        </is>
      </c>
      <c r="E30" s="10">
        <f>COUNTIFS(Verzuimregistratie!$G$3:$G$12,"&gt;="&amp;DATE(2026,6,1),Verzuimregistratie!$G$3:$G$12,"&lt;"&amp;DATE(2026,7,1))</f>
        <v/>
      </c>
    </row>
  </sheetData>
  <mergeCells count="16">
    <mergeCell ref="A1:H1"/>
    <mergeCell ref="A3:C3"/>
    <mergeCell ref="A4:C4"/>
    <mergeCell ref="E3:G3"/>
    <mergeCell ref="E4:G4"/>
    <mergeCell ref="A6:C6"/>
    <mergeCell ref="A7:C7"/>
    <mergeCell ref="E6:G6"/>
    <mergeCell ref="E7:G7"/>
    <mergeCell ref="A9:C9"/>
    <mergeCell ref="A10:C10"/>
    <mergeCell ref="E9:G9"/>
    <mergeCell ref="E10:G10"/>
    <mergeCell ref="A13:E13"/>
    <mergeCell ref="A23:B23"/>
    <mergeCell ref="D23:E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4"/>
  <sheetViews>
    <sheetView showGridLines="0" workbookViewId="0">
      <selection activeCell="A1" sqref="A1"/>
    </sheetView>
  </sheetViews>
  <sheetFormatPr baseColWidth="8" defaultRowHeight="15"/>
  <cols>
    <col width="10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24" customHeight="1">
      <c r="A1" s="11" t="inlineStr">
        <is>
          <t>Protocol &amp; Instructies - Verzuimregistratie</t>
        </is>
      </c>
    </row>
    <row r="3" ht="18" customHeight="1">
      <c r="A3" s="19" t="inlineStr">
        <is>
          <t>Korte uitleg verzuimprotocol</t>
        </is>
      </c>
    </row>
    <row r="4">
      <c r="A4" s="20" t="inlineStr">
        <is>
          <t>Dit sjabloon ondersteunt HR en leidinggevenden bij het vastleggen en opvolgen van</t>
        </is>
      </c>
    </row>
    <row r="5">
      <c r="A5" s="20" t="inlineStr">
        <is>
          <t>ziekmeldingen conform de Wet verbetering poortwachter en het interne verzuimprotocol.</t>
        </is>
      </c>
    </row>
    <row r="6">
      <c r="A6" s="20" t="inlineStr">
        <is>
          <t>Alle meldingen, contactmomenten en acties worden centraal geregistreerd op het tabblad</t>
        </is>
      </c>
    </row>
    <row r="7">
      <c r="A7" s="20" t="inlineStr">
        <is>
          <t>"Verzuimregistratie". Het "Dashboard" geeft een direct overzicht met KPI's en grafieken.</t>
        </is>
      </c>
    </row>
    <row r="9" ht="18" customHeight="1">
      <c r="A9" s="19" t="inlineStr">
        <is>
          <t>Stappenplan verzuimbegeleiding</t>
        </is>
      </c>
    </row>
    <row r="10">
      <c r="A10" s="20" t="inlineStr">
        <is>
          <t>1. Ziekmelding: medewerker meldt zich ziek bij de leidinggevende, registratie in kolom G.</t>
        </is>
      </c>
    </row>
    <row r="11">
      <c r="A11" s="20" t="inlineStr">
        <is>
          <t>2. Eerste contact: binnen 1-2 werkdagen contact opnemen, registreren in kolom H.</t>
        </is>
      </c>
    </row>
    <row r="12">
      <c r="A12" s="20" t="inlineStr">
        <is>
          <t>3. Opvolging: periodiek contact en inschatten verwachte hersteldatum (kolom I).</t>
        </is>
      </c>
    </row>
    <row r="13">
      <c r="A13" s="20" t="inlineStr">
        <is>
          <t>4. Arbodienst: bij verzuim langer dan 14 dagen of bij herhaald verzuim de Arbodienst</t>
        </is>
      </c>
    </row>
    <row r="14">
      <c r="A14" s="20" t="inlineStr">
        <is>
          <t xml:space="preserve">   inschakelen (automatisch gemarkeerd in kolom M).</t>
        </is>
      </c>
    </row>
    <row r="15">
      <c r="A15" s="20" t="inlineStr">
        <is>
          <t>5. Herstelregistratie: bij werkhervatting de werkelijke datum invullen in kolom J.</t>
        </is>
      </c>
    </row>
    <row r="17" ht="18" customHeight="1">
      <c r="A17" s="19" t="inlineStr">
        <is>
          <t>Definities</t>
        </is>
      </c>
    </row>
    <row r="18">
      <c r="A18" s="20" t="inlineStr">
        <is>
          <t>Verzuimduur: aantal kalenderdagen tussen ziekmeldingsdatum en werkelijke hersteldatum.</t>
        </is>
      </c>
    </row>
    <row r="19">
      <c r="A19" s="20" t="inlineStr">
        <is>
          <t>Langdurig verzuim: verzuim dat langer dan 14 dagen duurt zonder herstelmelding.</t>
        </is>
      </c>
    </row>
    <row r="20">
      <c r="A20" s="20" t="inlineStr">
        <is>
          <t>Opvolging nodig: situatie waarin eerste contact ontbreekt of de verwachte hersteldatum</t>
        </is>
      </c>
    </row>
    <row r="21">
      <c r="A21" s="20" t="inlineStr">
        <is>
          <t>is verstreken zonder actuele update, vereist actie van de verantwoordelijke.</t>
        </is>
      </c>
    </row>
    <row r="22">
      <c r="A22" s="20" t="inlineStr">
        <is>
          <t>Arbodienst: externe bedrijfsarts/arbodienstverlener die wordt ingeschakeld bij langdurig</t>
        </is>
      </c>
    </row>
    <row r="23">
      <c r="A23" s="20" t="inlineStr">
        <is>
          <t>of frequent verzuim conform de Wet verbetering poortwachter.</t>
        </is>
      </c>
    </row>
    <row r="25" ht="18" customHeight="1">
      <c r="A25" s="19" t="inlineStr">
        <is>
          <t>Privacynotitie (AVG)</t>
        </is>
      </c>
    </row>
    <row r="26">
      <c r="A26" s="20" t="inlineStr">
        <is>
          <t>Verzuimgegevens zijn bijzondere persoonsgegevens onder de AVG. Beperk toegang tot dit</t>
        </is>
      </c>
    </row>
    <row r="27">
      <c r="A27" s="20" t="inlineStr">
        <is>
          <t>bestand tot geautoriseerde HR-medewerkers en leidinggevenden. Registreer geen medische</t>
        </is>
      </c>
    </row>
    <row r="28">
      <c r="A28" s="20" t="inlineStr">
        <is>
          <t>diagnoses, uitsluitend functionele beperkingen en voortgang. Bewaar gegevens niet langer</t>
        </is>
      </c>
    </row>
    <row r="29">
      <c r="A29" s="20" t="inlineStr">
        <is>
          <t>dan noodzakelijk en verwijder ze conform het bewaarbeleid van de organisatie.</t>
        </is>
      </c>
    </row>
    <row r="31" ht="18" customHeight="1">
      <c r="A31" s="19" t="inlineStr">
        <is>
          <t>Praktische invulinstructies</t>
        </is>
      </c>
    </row>
    <row r="32">
      <c r="A32" s="20" t="inlineStr">
        <is>
          <t>Vul datums in als DD-MM-JJJJ. Gele velden zijn invoervelden en dienen bij elke nieuwe</t>
        </is>
      </c>
    </row>
    <row r="33">
      <c r="A33" s="20" t="inlineStr">
        <is>
          <t>melding te worden ingevuld. Overige kolommen (Verzuimduur, Frequentie, Arbodienst,</t>
        </is>
      </c>
    </row>
    <row r="34">
      <c r="A34" s="20" t="inlineStr">
        <is>
          <t>Opvolging nodig, Huidige status) worden automatisch berekend via formules.</t>
        </is>
      </c>
    </row>
    <row r="35">
      <c r="A35" s="20" t="inlineStr">
        <is>
          <t>Gebruik de dropdown in kolom Verzuimtype voor consistente registratie.</t>
        </is>
      </c>
    </row>
    <row r="37" ht="18" customHeight="1">
      <c r="A37" s="19" t="inlineStr">
        <is>
          <t>Contactgegevens HR / leidinggevende</t>
        </is>
      </c>
    </row>
    <row r="38">
      <c r="A38" s="20" t="inlineStr">
        <is>
          <t>HR-afdeling: Marieke de Boer - marieke.deboer@bedrijf.nl - 06-12345678</t>
        </is>
      </c>
    </row>
    <row r="39">
      <c r="A39" s="20" t="inlineStr">
        <is>
          <t>Leidinggevende operations: Peter Willems - peter.willems@bedrijf.nl - 06-87654321</t>
        </is>
      </c>
    </row>
    <row r="41" ht="18" customHeight="1">
      <c r="A41" s="19" t="inlineStr">
        <is>
          <t>Kleurcodering legenda</t>
        </is>
      </c>
    </row>
    <row r="42">
      <c r="A42" s="20" t="inlineStr">
        <is>
          <t>Groen: status "Hersteld" of "Opvolging nodig = Nee" - geen actie vereist.</t>
        </is>
      </c>
    </row>
    <row r="43">
      <c r="A43" s="20" t="inlineStr">
        <is>
          <t>Rood: status "Langdurig verzuim" of "Opvolging nodig = Ja" - actie vereist.</t>
        </is>
      </c>
    </row>
    <row r="44">
      <c r="A44" s="20" t="inlineStr">
        <is>
          <t>Lichtgeel: invoervelden die handmatig moeten worden ingevuld.</t>
        </is>
      </c>
    </row>
  </sheetData>
  <mergeCells count="37">
    <mergeCell ref="A1:F1"/>
    <mergeCell ref="A3:F3"/>
    <mergeCell ref="A4:F4"/>
    <mergeCell ref="A5:F5"/>
    <mergeCell ref="A6:F6"/>
    <mergeCell ref="A7:F7"/>
    <mergeCell ref="A9:F9"/>
    <mergeCell ref="A10:F10"/>
    <mergeCell ref="A11:F11"/>
    <mergeCell ref="A12:F12"/>
    <mergeCell ref="A13:F13"/>
    <mergeCell ref="A14:F14"/>
    <mergeCell ref="A15:F15"/>
    <mergeCell ref="A17:F17"/>
    <mergeCell ref="A18:F18"/>
    <mergeCell ref="A19:F19"/>
    <mergeCell ref="A20:F20"/>
    <mergeCell ref="A21:F21"/>
    <mergeCell ref="A22:F22"/>
    <mergeCell ref="A23:F23"/>
    <mergeCell ref="A25:F25"/>
    <mergeCell ref="A26:F26"/>
    <mergeCell ref="A27:F27"/>
    <mergeCell ref="A28:F28"/>
    <mergeCell ref="A29:F29"/>
    <mergeCell ref="A31:F31"/>
    <mergeCell ref="A32:F32"/>
    <mergeCell ref="A33:F33"/>
    <mergeCell ref="A34:F34"/>
    <mergeCell ref="A35:F35"/>
    <mergeCell ref="A37:F37"/>
    <mergeCell ref="A38:F38"/>
    <mergeCell ref="A39:F39"/>
    <mergeCell ref="A41:F41"/>
    <mergeCell ref="A42:F42"/>
    <mergeCell ref="A43:F43"/>
    <mergeCell ref="A44:F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2026-07-02T20:44:12Z</dcterms:created>
  <dcterms:modified xmlns:dcterms="http://purl.org/dc/terms/" xmlns:xsi="http://www.w3.org/2001/XMLSchema-instance" xsi:type="dcterms:W3CDTF">2026-07-02T20:44:12Z</dcterms:modified>
</cp:coreProperties>
</file>